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sub_1100" localSheetId="0">Лист1!#REF!</definedName>
    <definedName name="_xlnm.Print_Titles" localSheetId="0">Лист1!$10:$10</definedName>
  </definedNames>
  <calcPr calcId="145621"/>
</workbook>
</file>

<file path=xl/calcChain.xml><?xml version="1.0" encoding="utf-8"?>
<calcChain xmlns="http://schemas.openxmlformats.org/spreadsheetml/2006/main">
  <c r="J177" i="1" l="1"/>
  <c r="J190" i="1"/>
  <c r="J28" i="1"/>
  <c r="E30" i="1"/>
  <c r="C41" i="1"/>
  <c r="J30" i="1"/>
  <c r="J29" i="1"/>
  <c r="J21" i="1"/>
  <c r="J218" i="1" l="1"/>
  <c r="H214" i="1"/>
  <c r="G214" i="1"/>
  <c r="F214" i="1"/>
  <c r="E214" i="1"/>
  <c r="D214" i="1"/>
  <c r="C214" i="1" s="1"/>
  <c r="C212" i="1"/>
  <c r="E201" i="1"/>
  <c r="D201" i="1"/>
  <c r="C197" i="1"/>
  <c r="C195" i="1"/>
  <c r="C194" i="1"/>
  <c r="C193" i="1"/>
  <c r="F191" i="1"/>
  <c r="F188" i="1" s="1"/>
  <c r="E191" i="1"/>
  <c r="D191" i="1"/>
  <c r="C191" i="1" s="1"/>
  <c r="C190" i="1"/>
  <c r="C189" i="1"/>
  <c r="H188" i="1"/>
  <c r="G188" i="1"/>
  <c r="E188" i="1"/>
  <c r="C187" i="1"/>
  <c r="C184" i="1"/>
  <c r="C182" i="1"/>
  <c r="C181" i="1"/>
  <c r="C180" i="1"/>
  <c r="C179" i="1"/>
  <c r="C178" i="1"/>
  <c r="C177" i="1"/>
  <c r="H175" i="1"/>
  <c r="G175" i="1"/>
  <c r="F175" i="1"/>
  <c r="E175" i="1"/>
  <c r="D175" i="1"/>
  <c r="C174" i="1"/>
  <c r="C173" i="1"/>
  <c r="D172" i="1"/>
  <c r="C172" i="1" s="1"/>
  <c r="E154" i="1"/>
  <c r="D154" i="1"/>
  <c r="C154" i="1" s="1"/>
  <c r="C160" i="1"/>
  <c r="C159" i="1"/>
  <c r="E152" i="1"/>
  <c r="D152" i="1"/>
  <c r="E141" i="1"/>
  <c r="C141" i="1" s="1"/>
  <c r="E140" i="1"/>
  <c r="C140" i="1" s="1"/>
  <c r="E139" i="1"/>
  <c r="C139" i="1" s="1"/>
  <c r="C151" i="1"/>
  <c r="C150" i="1"/>
  <c r="C149" i="1"/>
  <c r="E147" i="1"/>
  <c r="C147" i="1" s="1"/>
  <c r="C146" i="1"/>
  <c r="C145" i="1"/>
  <c r="C144" i="1"/>
  <c r="E142" i="1"/>
  <c r="C142" i="1" s="1"/>
  <c r="C137" i="1"/>
  <c r="C136" i="1"/>
  <c r="E134" i="1"/>
  <c r="C134" i="1" s="1"/>
  <c r="C133" i="1"/>
  <c r="C132" i="1"/>
  <c r="C131" i="1"/>
  <c r="D129" i="1"/>
  <c r="C129" i="1" s="1"/>
  <c r="C128" i="1"/>
  <c r="C127" i="1"/>
  <c r="C126" i="1"/>
  <c r="C125" i="1"/>
  <c r="E123" i="1"/>
  <c r="D123" i="1"/>
  <c r="E112" i="1"/>
  <c r="C112" i="1" s="1"/>
  <c r="E111" i="1"/>
  <c r="C111" i="1" s="1"/>
  <c r="E110" i="1"/>
  <c r="C110" i="1" s="1"/>
  <c r="C117" i="1"/>
  <c r="C116" i="1"/>
  <c r="C121" i="1"/>
  <c r="C120" i="1"/>
  <c r="C122" i="1"/>
  <c r="E118" i="1"/>
  <c r="C118" i="1" s="1"/>
  <c r="E114" i="1"/>
  <c r="C114" i="1" s="1"/>
  <c r="C113" i="1"/>
  <c r="D108" i="1"/>
  <c r="C107" i="1"/>
  <c r="C106" i="1"/>
  <c r="C105" i="1"/>
  <c r="E103" i="1"/>
  <c r="C103" i="1" s="1"/>
  <c r="C102" i="1"/>
  <c r="C101" i="1"/>
  <c r="C100" i="1"/>
  <c r="D98" i="1"/>
  <c r="C98" i="1" s="1"/>
  <c r="C97" i="1"/>
  <c r="C96" i="1"/>
  <c r="C95" i="1"/>
  <c r="D93" i="1"/>
  <c r="C93" i="1" s="1"/>
  <c r="C87" i="1"/>
  <c r="C86" i="1"/>
  <c r="C85" i="1"/>
  <c r="C91" i="1"/>
  <c r="C90" i="1"/>
  <c r="C92" i="1"/>
  <c r="E88" i="1"/>
  <c r="C88" i="1" s="1"/>
  <c r="E83" i="1"/>
  <c r="C83" i="1" s="1"/>
  <c r="E81" i="1"/>
  <c r="E80" i="1"/>
  <c r="C80" i="1" s="1"/>
  <c r="E79" i="1"/>
  <c r="C79" i="1" s="1"/>
  <c r="C82" i="1"/>
  <c r="C81" i="1"/>
  <c r="D77" i="1"/>
  <c r="E64" i="1"/>
  <c r="E63" i="1"/>
  <c r="E62" i="1"/>
  <c r="E66" i="1"/>
  <c r="D65" i="1"/>
  <c r="D59" i="1" s="1"/>
  <c r="D64" i="1"/>
  <c r="D63" i="1"/>
  <c r="D57" i="1" s="1"/>
  <c r="D14" i="1" s="1"/>
  <c r="D62" i="1"/>
  <c r="D56" i="1" s="1"/>
  <c r="D13" i="1" s="1"/>
  <c r="C76" i="1"/>
  <c r="C75" i="1"/>
  <c r="C74" i="1"/>
  <c r="E72" i="1"/>
  <c r="C72" i="1" s="1"/>
  <c r="D66" i="1"/>
  <c r="C71" i="1"/>
  <c r="C70" i="1"/>
  <c r="C69" i="1"/>
  <c r="C48" i="1"/>
  <c r="C42" i="1"/>
  <c r="C46" i="1"/>
  <c r="C40" i="1"/>
  <c r="C39" i="1"/>
  <c r="C38" i="1"/>
  <c r="C37" i="1"/>
  <c r="C36" i="1"/>
  <c r="C35" i="1"/>
  <c r="C34" i="1"/>
  <c r="C33" i="1"/>
  <c r="C32" i="1"/>
  <c r="F30" i="1"/>
  <c r="F28" i="1" s="1"/>
  <c r="E28" i="1"/>
  <c r="D30" i="1"/>
  <c r="C29" i="1"/>
  <c r="H28" i="1"/>
  <c r="H15" i="1" s="1"/>
  <c r="H11" i="1" s="1"/>
  <c r="G28" i="1"/>
  <c r="G15" i="1" s="1"/>
  <c r="G11" i="1" s="1"/>
  <c r="C25" i="1"/>
  <c r="C24" i="1"/>
  <c r="C23" i="1"/>
  <c r="F21" i="1"/>
  <c r="E21" i="1"/>
  <c r="D21" i="1"/>
  <c r="E56" i="1" l="1"/>
  <c r="E58" i="1"/>
  <c r="C201" i="1"/>
  <c r="C64" i="1"/>
  <c r="C63" i="1"/>
  <c r="C123" i="1"/>
  <c r="F15" i="1"/>
  <c r="E15" i="1"/>
  <c r="E223" i="1" s="1"/>
  <c r="C30" i="1"/>
  <c r="D222" i="1"/>
  <c r="C59" i="1"/>
  <c r="D16" i="1"/>
  <c r="E13" i="1"/>
  <c r="F223" i="1"/>
  <c r="F219" i="1" s="1"/>
  <c r="F11" i="1"/>
  <c r="D221" i="1"/>
  <c r="C13" i="1"/>
  <c r="D58" i="1"/>
  <c r="D164" i="1"/>
  <c r="C164" i="1" s="1"/>
  <c r="G223" i="1"/>
  <c r="G219" i="1" s="1"/>
  <c r="E60" i="1"/>
  <c r="E77" i="1"/>
  <c r="C77" i="1" s="1"/>
  <c r="E57" i="1"/>
  <c r="E14" i="1" s="1"/>
  <c r="E222" i="1" s="1"/>
  <c r="C175" i="1"/>
  <c r="H223" i="1"/>
  <c r="H219" i="1" s="1"/>
  <c r="D188" i="1"/>
  <c r="C188" i="1" s="1"/>
  <c r="C152" i="1"/>
  <c r="C58" i="1"/>
  <c r="C56" i="1"/>
  <c r="D54" i="1"/>
  <c r="E138" i="1"/>
  <c r="C138" i="1" s="1"/>
  <c r="E108" i="1"/>
  <c r="C108" i="1" s="1"/>
  <c r="C65" i="1"/>
  <c r="C68" i="1"/>
  <c r="D60" i="1"/>
  <c r="C60" i="1" s="1"/>
  <c r="C62" i="1"/>
  <c r="C66" i="1"/>
  <c r="C21" i="1"/>
  <c r="D28" i="1"/>
  <c r="C28" i="1" s="1"/>
  <c r="E221" i="1" l="1"/>
  <c r="E219" i="1" s="1"/>
  <c r="E11" i="1"/>
  <c r="D224" i="1"/>
  <c r="C224" i="1" s="1"/>
  <c r="C16" i="1"/>
  <c r="C222" i="1"/>
  <c r="C221" i="1"/>
  <c r="D15" i="1"/>
  <c r="E54" i="1"/>
  <c r="C54" i="1" s="1"/>
  <c r="C14" i="1"/>
  <c r="D223" i="1" l="1"/>
  <c r="C15" i="1"/>
  <c r="D11" i="1"/>
  <c r="C11" i="1" s="1"/>
  <c r="C223" i="1" l="1"/>
  <c r="D219" i="1"/>
  <c r="C219" i="1" s="1"/>
</calcChain>
</file>

<file path=xl/sharedStrings.xml><?xml version="1.0" encoding="utf-8"?>
<sst xmlns="http://schemas.openxmlformats.org/spreadsheetml/2006/main" count="507" uniqueCount="319">
  <si>
    <t>тыс. руб.</t>
  </si>
  <si>
    <t>Наименование мероприятий программы</t>
  </si>
  <si>
    <t>Объем финансирования программы из бюджета города по годам</t>
  </si>
  <si>
    <t>Ожидаемый эффект</t>
  </si>
  <si>
    <t>Бюджетополучатель, исполнитель</t>
  </si>
  <si>
    <t>Всего</t>
  </si>
  <si>
    <t>в том числе</t>
  </si>
  <si>
    <t>Наименование показателей ожидаемого эффекта (единица измерения)</t>
  </si>
  <si>
    <t>Плановое значение показателей ожидаемого эффекта на весь период действия программы</t>
  </si>
  <si>
    <t>Плановое значение показателей ожидаемого эффекта по годам</t>
  </si>
  <si>
    <t>Создание безбарьерной среды</t>
  </si>
  <si>
    <t>в том числе:</t>
  </si>
  <si>
    <t>федеральный бюджет</t>
  </si>
  <si>
    <t>областной бюджет</t>
  </si>
  <si>
    <t>бюджет города</t>
  </si>
  <si>
    <t>средства областного бюджета на реализацию закона Тверской области от 03.10.2002 N 70-ЗО "О статусе города Твери - административного центра Тверской области"</t>
  </si>
  <si>
    <t>Усиление контроля за выполнением решений архитектурно-градостроительного Совета по включению в проектно-сметную документацию объектов любого назначения мероприятий по обеспечению условий жизнедеятельности маломобильных групп населения, разработанных в соответствии с действующими государственными стандартами, нормами и правилами и техническими условиями. (Оформить поручением Главы администрации города)</t>
  </si>
  <si>
    <t>Без финансирования</t>
  </si>
  <si>
    <t>Увеличение количества объектов доступных для маломобильных групп населения.</t>
  </si>
  <si>
    <t>Департамент архитектуры и строительства администрации города</t>
  </si>
  <si>
    <t>1.2.</t>
  </si>
  <si>
    <t>Ужесточение требований по проектированию, согласованию и вводу в эксплуатацию объектов жилой, общественной и транспортной среды с учетом их доступности для категорий людей с ограниченными возможностями. (Оформить Поручением Главы администрации города)</t>
  </si>
  <si>
    <t>1.2.1.</t>
  </si>
  <si>
    <t>При выдаче градостроительного задания обеспечить соблюдение требований законодательства по обеспечению беспрепятственного доступа для маломобильных групп населения к объектам социальной инфраструктуры. (Оформить Поручением Главы администрации города)</t>
  </si>
  <si>
    <t>1.2.2.</t>
  </si>
  <si>
    <t>Осуществление постоянного контроля за соблюдением требований доступности зданий и сооружений для маломобильных групп населения в процессе их строительства, реконструкции и ввода в эксплуатацию с привлечением в комиссию представителей общественных организаций инвалидов. (Оформить Поручением Главы администрации города)</t>
  </si>
  <si>
    <t>1.3.</t>
  </si>
  <si>
    <t>Обеспечение доступности существующих объектов социальной инфраструктуры для маломобильных групп населения:</t>
  </si>
  <si>
    <t>Количество объектов соц. инфраструктуры обустроенных пандусами</t>
  </si>
  <si>
    <t>8 ПСД</t>
  </si>
  <si>
    <t>1.3.1.</t>
  </si>
  <si>
    <t>1.3.2.</t>
  </si>
  <si>
    <t>Разработка проектно-сметной документации по обустройству выделенных первоочередных объектов социальной инфраструктуры пандусами, поручнями и др.</t>
  </si>
  <si>
    <t>ПСД (кол-во объектов)</t>
  </si>
  <si>
    <t>1.3.3.</t>
  </si>
  <si>
    <t>Обустройство выделенных первоочередных объектов социальной инфраструктуры пандусами, поручнями и др.</t>
  </si>
  <si>
    <t>Количество объектов соц. инфраструктуры обустроенных пандусами (шт.)</t>
  </si>
  <si>
    <t>Управление по культуре, спорту и делам молодежи администрации города</t>
  </si>
  <si>
    <t>1.4.</t>
  </si>
  <si>
    <t>Обустройство пандусами и поручнями зданий муниципальных общеобразовательных учреждений:</t>
  </si>
  <si>
    <t>- подготовка проектно-сметной документации по сооружению пандусов и поручней в общеобразовательных учреждениях;</t>
  </si>
  <si>
    <t>- сооружение пандусов и поручней в общеобразовательных учреждениях</t>
  </si>
  <si>
    <t>Количество общеобраз. учрежден. оборуд. пандусами</t>
  </si>
  <si>
    <t>4 ПСД</t>
  </si>
  <si>
    <t>Управление образования администрации города</t>
  </si>
  <si>
    <t>1.5.</t>
  </si>
  <si>
    <t>Создание реестра домов проживания инвалидов-колясочников. Изучение технических характеристик многоквартирных домов, в которых проживают люди с ограниченными возможностями для определения возможности проведения работ по обустройству пандусов, поручней, колясочных.</t>
  </si>
  <si>
    <t>Количество объектов (шт.)</t>
  </si>
  <si>
    <t>1.5.1.</t>
  </si>
  <si>
    <t>Проведение мероприятий по обустройству пандусов, поручней, и колясочных в домах, проживания инвалидов-колясочников.</t>
  </si>
  <si>
    <t>Обустройство пандусов, всего:</t>
  </si>
  <si>
    <t>Количество обустроенных объектов (шт.)</t>
  </si>
  <si>
    <t>- подъезд жилого дома по ул. Ленина, д. 32 (проживает Почетный гражданин города Твери Белякова В.В.);</t>
  </si>
  <si>
    <t>Администрация Пролетарского района</t>
  </si>
  <si>
    <t>- помещения Совета ветеранов и Общества инвалидов Пролетарского района (ул. М.Конева);</t>
  </si>
  <si>
    <t>- подъезд жилого дома по ул. Новикова д. 17 (проживает инвалид-колясочник Лелин А.А.)</t>
  </si>
  <si>
    <t>- подъезд жилого дома по пр. 50 лет Октября, д. 2 кор. 1</t>
  </si>
  <si>
    <t>- подъезд жилого дома по адресу б-р Ногина (прож. инвал.-коляс.)</t>
  </si>
  <si>
    <t>- спуск-пандус на балюстраде (наб. А.Никитина);</t>
  </si>
  <si>
    <t>Администрация Заволжского района</t>
  </si>
  <si>
    <t>- обустройство пандусов на наб. А.Никитина</t>
  </si>
  <si>
    <t>- ремонт входной группы помещения общества инвалидов Заволжского р-на (пер. Никитина, 13), в т.ч. ремонт пандусов, ограждений и парковочных столбиков</t>
  </si>
  <si>
    <t>- в подъезде жилого дома по адр. пос. ДРСУ 2, д. 11 (прож. инв.-колясочник Петрова В.В.)</t>
  </si>
  <si>
    <t>- в подъездах жилых домов по адресам:</t>
  </si>
  <si>
    <t>- ул.Хромова, д.17</t>
  </si>
  <si>
    <t>250,0</t>
  </si>
  <si>
    <t>- ул. Горького с прилегающими скверами</t>
  </si>
  <si>
    <t>1.6.</t>
  </si>
  <si>
    <t>Обустройство светофоров звуковыми сигналами по отдельному списку, согласованному с администрациями районов города и ГИБДД.</t>
  </si>
  <si>
    <t>В рамках ГЦП "Обеспечение безопасности дорожного движения 2011-2014 годы"</t>
  </si>
  <si>
    <t>Доступность пешеходных переходов для слабовидящих граждан</t>
  </si>
  <si>
    <t>Управление благоустройства и дорожного хозяйства администрации города; департамент благоустройства, дорожного хозяйства и транспорта администрации города, администрации районов города</t>
  </si>
  <si>
    <t>1.7.</t>
  </si>
  <si>
    <t>Установка ограждений тротуара по Спортивному пер. (для слабовидящих)</t>
  </si>
  <si>
    <t>Администрация Центрального района</t>
  </si>
  <si>
    <t>1.8.</t>
  </si>
  <si>
    <t>Обеспечение контроля за доступностью пешеходных путей для маломобильных групп населения при проведении ремонта покрытий дорог и тротуаров и их строительстве. (Оформить поручением Главы администрации города)</t>
  </si>
  <si>
    <t>Доступность пешеходных путей для маломобильных групп</t>
  </si>
  <si>
    <t>Администрации районов города, департамент архитектуры и строительства администрации города, управление благоустройства и дорожного хозяйства администрации города, департамент благоустройства, дорожного хозяйства и транспорта администрации города</t>
  </si>
  <si>
    <t>1.9.</t>
  </si>
  <si>
    <t>Составление перечня наиболее посещаемых объектов социально-культурной сферы не обеспеченных маршрутами муниципального транспорта в целях формирования социально ориентированных маршрутов городского пассажирского транспорта (поликлиники, больницы, центры социального обслуживания, учреждения Пенсионного фонда и т.д.)</t>
  </si>
  <si>
    <t>Формирование социально ориентированных маршрутов</t>
  </si>
  <si>
    <t>Отдел транспорта администрации города; департамент здравоохранения и социальной политики администрации города; управление образования администрации города; управление по культуре спорту и делам молодежи; администрации районов города.</t>
  </si>
  <si>
    <t>1.10.</t>
  </si>
  <si>
    <t>Предусмотрение требований к арендаторам по приспособлению помещений для инвалидов и других маломобильных групп при проведении торгов на приобретение прав аренды на нежилые помещения для размещения предприятий потребительского рынка и услуг, объектов медицинского, культурного и спортивного назначения. (Оформить поручением Главы администрации города)</t>
  </si>
  <si>
    <t>Обеспечение беспрепятственного доступа к объектам потребительского рынка</t>
  </si>
  <si>
    <t>Департамент управления имуществом и земельными ресурсами администрации города, управление потребительского рынка, услуг связи и наружной рекламы администрации города, управление потребительского рынка и контроля администрации города</t>
  </si>
  <si>
    <t>1.11.</t>
  </si>
  <si>
    <t>Анализ оказания субъектами потребительского рынка услуг инвалидам и проведение совещаний с предпринимателями с целью расширения услуг лицам с ограниченными возможностями.</t>
  </si>
  <si>
    <t>Расширение перечня услуг лицам с ограниченными возможностями субъектами потребительского рынка</t>
  </si>
  <si>
    <t>Управление потребительского рынка, услуг связи и наружной рекламы администрации города, управление потребительского рынка и контроля администрации города</t>
  </si>
  <si>
    <t>1.12.</t>
  </si>
  <si>
    <t>Подготовка обращения к администрации Октябрьской железной дороги с предложениями обеспечить безбарьерный доступ людей с ограниченными возможностями к объектам железнодорожного вокзала, в том числе использование визуальных средств - табло, "бегущей строки" для размещения информации для слабо слышащих граждан.</t>
  </si>
  <si>
    <t>Обеспечение доступа к объектам железнодорожного вокзала лицам с ограниченными возможностями</t>
  </si>
  <si>
    <t>1.13.</t>
  </si>
  <si>
    <t>Адаптация объектов транспортной инфраструктуры и предоставление транспортных услуг населению в городе Твери.</t>
  </si>
  <si>
    <t>1.13.1.</t>
  </si>
  <si>
    <t>Приобретение транспорта со специальными приспособлениями</t>
  </si>
  <si>
    <t>Количество приобретенного транспорта</t>
  </si>
  <si>
    <t>- автобус инвалидный для городских маршрутов</t>
  </si>
  <si>
    <t>- троллейбус низкопольный, оборудованный для городских маршрутов</t>
  </si>
  <si>
    <t>1.13.2.</t>
  </si>
  <si>
    <t>Оборудование общественного транспорта речевыми информаторами маршрутов и схемой движения в укрупненном шрифте и информатором "бегущая строка"</t>
  </si>
  <si>
    <t>Комплекс "маршрутный информатор"</t>
  </si>
  <si>
    <t>- схема движения в укрупненном шрифте</t>
  </si>
  <si>
    <t>Количество схем</t>
  </si>
  <si>
    <t>1.13.3.</t>
  </si>
  <si>
    <t>Переоборудование пешеходных переходов на трамвайных путях для удобства передвижения инвалидов</t>
  </si>
  <si>
    <t>Количество переходов</t>
  </si>
  <si>
    <t>Управление благоустройства и дорожного хозяйства администрации города</t>
  </si>
  <si>
    <t>1.13.4.</t>
  </si>
  <si>
    <t>Оборудование основных пешеходных переходов тактильными указателями для слепых и слабовидящих</t>
  </si>
  <si>
    <t>1.13.5.</t>
  </si>
  <si>
    <t>Приспособление остановок общественного транспорта к обслуживанию инвалидов и маломобильных групп населения (с установкой павильонов), оборудование основных пешеходных переходов, перекрестков и остановочных пунктов тактильными плитами и указателями</t>
  </si>
  <si>
    <t>Количество объектов</t>
  </si>
  <si>
    <t>1.13.6.</t>
  </si>
  <si>
    <t>Установка светофоров со звуковым сигналом</t>
  </si>
  <si>
    <t>Количество светофоров</t>
  </si>
  <si>
    <t>- установка звуковых сигналов на действующие светофорные объекты</t>
  </si>
  <si>
    <t>-установка новых светофорных объектов со звуковыми сигналами</t>
  </si>
  <si>
    <t>1.13.7.</t>
  </si>
  <si>
    <t>Оборудование специальных мест для парковки автомобилей инвалидов (установка дорожных знаков)</t>
  </si>
  <si>
    <t>Количество дорожных знаков мест парковки автомобилей инвалидов</t>
  </si>
  <si>
    <t>1.13.8.</t>
  </si>
  <si>
    <t>Обустройство пешеходных переходов (понижение бортового камня для удобства съезда/выезда на пешеходных переходах, установка дорожного знака "Слепые пешеходы")</t>
  </si>
  <si>
    <t>пог. м./штук</t>
  </si>
  <si>
    <t>10000/50</t>
  </si>
  <si>
    <t>1.13.9.</t>
  </si>
  <si>
    <t>Установка дорожного знака 8.15 "Слепые пешеходы"</t>
  </si>
  <si>
    <t>Количество знаков</t>
  </si>
  <si>
    <t>1.13.10.</t>
  </si>
  <si>
    <t>Обустройство пешеходных переходов, в том числе:</t>
  </si>
  <si>
    <t>- устройство искусственных дорожных неровностей "Лежачий полицейский" на участках дорог вблизи расположения объектов социальной инфраструктуры</t>
  </si>
  <si>
    <t>объект</t>
  </si>
  <si>
    <t>- устройство направляющих ограждений в районе пешеходных переходов вблизи расположения объектов социальной инфраструктуры</t>
  </si>
  <si>
    <t>погонный метр</t>
  </si>
  <si>
    <t>Беспрепятственный доступ к образованию</t>
  </si>
  <si>
    <t>2.1.</t>
  </si>
  <si>
    <t>Определение возможности открытия специализированных классов для слабовидящих и др. категорий детей с ограниченными возможностями в муниципальных общеобразовательных учреждениях в целях обеспечения преемственности в реабилитации детей с ограниченными возможностями.</t>
  </si>
  <si>
    <t>В течение 2011года</t>
  </si>
  <si>
    <t>2.2.</t>
  </si>
  <si>
    <t>Реализация программы дистанционного обучения детей-инвалидов, рассчитанной на 2010-2012 годы.</t>
  </si>
  <si>
    <t>Реализация государственного стандарта образования для детей инвалидов</t>
  </si>
  <si>
    <t>2.2.1.</t>
  </si>
  <si>
    <t>Определение перечня подключаемых к сети Интернет мест проживания (рабочих мест) детей-инвалидов и учителей.</t>
  </si>
  <si>
    <t>2.2.2.</t>
  </si>
  <si>
    <t>Обеспечение детей-инвалидов комплектами компьютерной техники, цифрового учебного оборудования, оргтехники и программного обеспечения, адаптированными с учетом специфики нарушений развития детей</t>
  </si>
  <si>
    <t>Финансирование из областного бюджета</t>
  </si>
  <si>
    <t>2.2.3.</t>
  </si>
  <si>
    <t>Закупка и установка специализированного оборудования для учителей тьюторов (включая доставку оборудования и пусконаладочные работы, а также обеспечение необходимыми расходными материалами.</t>
  </si>
  <si>
    <t>2.2.4.</t>
  </si>
  <si>
    <t>Организация обучения детей-инвалидов и их родителей (иных законных представителей) пользованию комплектом оборудования в процессе дистанционного обучения.</t>
  </si>
  <si>
    <t>2.2.5.</t>
  </si>
  <si>
    <t>Обучение педагогов, непосредственно осуществляющих дистанционное образование</t>
  </si>
  <si>
    <t>Количество подготовленных специалистов</t>
  </si>
  <si>
    <t>2.2.6.</t>
  </si>
  <si>
    <t>Заправка и покупка картриджей учителям и школьникам, участвующим в проекте дистанционного обучения детей-инвалидов</t>
  </si>
  <si>
    <t>2.2.7.</t>
  </si>
  <si>
    <t>Обеспечение информационно-методическими материалами для дистанционного образования детей инвалидов</t>
  </si>
  <si>
    <t>Обеспечение информационными материалами</t>
  </si>
  <si>
    <t>2.3.</t>
  </si>
  <si>
    <t>Обучение навыкам дистанционного обучения для получения образования разного уровня (среднего и профессионального и т.д.) на базе информационных центров МОУ СОШ.</t>
  </si>
  <si>
    <t>Получение навыков дистанционного обучения</t>
  </si>
  <si>
    <t>2.4.</t>
  </si>
  <si>
    <t>Взаимодействие со службами занятости по вопросам трудоустройства, либо продолжения профессионального образования выпускников специализированных школ и школ-интернатов для детей-инвалидов.</t>
  </si>
  <si>
    <t>Помощь выпускникам специализированных школ в трудоустройстве и получении профессионального образования</t>
  </si>
  <si>
    <t>Медицинское обслуживание</t>
  </si>
  <si>
    <t>3.1.</t>
  </si>
  <si>
    <t>"Активное обслуживание" на дому инвалидов (детей и взрослых), не имеющих возможности к перемещению, участковыми врачами и врачами узких специальностей не реже 1 раза в месяц. Проведение на дому клинического анализа крови, ЭКГ при необходимости.</t>
  </si>
  <si>
    <t>Диспансерный учет, профилактика усиления группы инвалидности</t>
  </si>
  <si>
    <t>Департамент здравоохранения и социальной политики администрации города</t>
  </si>
  <si>
    <t>3.2.</t>
  </si>
  <si>
    <t>Обслуживание детей-инвалидов в детских поликлиниках муниципальных учреждений здравоохранения города вне очереди (в соответствии с ФЗ "О социальной защите инвалидов" и на основании приказа начальника департамента здравоохранения и социальной политики)</t>
  </si>
  <si>
    <t>Внеочередное обслуживание детей инвалидов</t>
  </si>
  <si>
    <t>3.3.</t>
  </si>
  <si>
    <t>Госпитализация детей-инвалидов при сопутствующих острых заболеваниях безотказно с матерью или другим родственником в отдельный бокс или 2-х местную палату (на основании приказа начальника департамента здравоохранения и социальной политики).</t>
  </si>
  <si>
    <t>Возможность дополнительного ухода за детьми инвалидами</t>
  </si>
  <si>
    <t>3.4.</t>
  </si>
  <si>
    <t>Оформление в поликлиниках стендов с информацией о службах помощи инвалидам</t>
  </si>
  <si>
    <t>Информированность населения</t>
  </si>
  <si>
    <t>3.5.</t>
  </si>
  <si>
    <t>Учет детей-инвалидов, нуждающихся в санаторно-курортном лечении, оформление соответствующей медицинской документации для направления через органы социальной защиты на санаторно-курортное лечение.</t>
  </si>
  <si>
    <t>Содействие в оздоровлении детей инвалидов</t>
  </si>
  <si>
    <t>3.6.</t>
  </si>
  <si>
    <t>Капитальный ремонт отделения восстановительного лечения детей МУЗ "Городская больница N 5", оказывающего медицинскую реабилитацию детей города и области, в том числе проектно-сметная документация</t>
  </si>
  <si>
    <t>Текущее финансирование отрасли</t>
  </si>
  <si>
    <t>количество объектов</t>
  </si>
  <si>
    <t>3.7.</t>
  </si>
  <si>
    <t>Развитие Школы сахарного диабета (привлечение к работе Школы узких специалистов: хирурга, невролога и др.) с последующим созданием Центра на базе МУЗ "Городская поликлиника N 8".</t>
  </si>
  <si>
    <t>Профилактика инвалидности по сахарному диабету. Снижение доли инвалидности по сахарному диабету.</t>
  </si>
  <si>
    <t>3.8.</t>
  </si>
  <si>
    <t>Открытие кабинета "Диабетическая стопа" на базе МУЗ "Городская поликлиники N 8"</t>
  </si>
  <si>
    <t>Количество открытых объектов.</t>
  </si>
  <si>
    <t>3.8.1.</t>
  </si>
  <si>
    <t>проведение ремонтных работ, в том числе изготовление проектно-сметной документации.</t>
  </si>
  <si>
    <t>3.8.2.</t>
  </si>
  <si>
    <t>закупка оборудования.</t>
  </si>
  <si>
    <t>Дополнительные меры социальной поддержки</t>
  </si>
  <si>
    <t>4.1.</t>
  </si>
  <si>
    <t>Оказание на заявительной основе дополнительной адресной социальной помощи инвалидам и семьям, воспитывающим детей-инвалидов (денежная и натуральные виды помощи)</t>
  </si>
  <si>
    <t>В рамках ГЦП "Социальная поддержка населения на 2009-2014 годы"</t>
  </si>
  <si>
    <t>Адресная социальная поддержка малообеспеченных инвалидов, семей с детьми инвалидами и инвалидов, находящихся в трудной жизненной ситуации</t>
  </si>
  <si>
    <t>Департамент здравоохранения и социальной политики администрации города; управление социальной политики администрации города</t>
  </si>
  <si>
    <t>4.2.</t>
  </si>
  <si>
    <t>Приобретение абонементов в бассейн для детей инвалидов при наличии медицинских показаний</t>
  </si>
  <si>
    <t>Кол-во семейных абонем. на посещение бассейна родителей с детьми-инвалидами (шт.)</t>
  </si>
  <si>
    <t>4.3.</t>
  </si>
  <si>
    <t>Проведение социологического опроса совместно с ТГУ по проблемам социальной интеграции инвалидов, включая детей-инвалидов в городе Твери с привлечением общественных организаций инвалидов.</t>
  </si>
  <si>
    <t>Кол-во проведенных соц. опросов по проблемам соц. интеграции инвалидов.</t>
  </si>
  <si>
    <t>4.4.</t>
  </si>
  <si>
    <t>Разработка и издание информационного материала о льготах, гарантиях и мерах социальной поддержки инвалидов в Тверской области (совместно с Департаментом социальной защиты населения администрации Тверской области.</t>
  </si>
  <si>
    <t>Кол-во информ. изданий о льготах, гарантиях и мерах социальной поддержки инвалидов.</t>
  </si>
  <si>
    <t>4.5.</t>
  </si>
  <si>
    <t>Проведение круглых столов с участием общественных организаций инвалидов.</t>
  </si>
  <si>
    <t>Число круглых столов с участием общественных организаций</t>
  </si>
  <si>
    <t>4.6.</t>
  </si>
  <si>
    <t>Организация концертной площадки для выступления людей с ограниченными возможностями в День города</t>
  </si>
  <si>
    <t>Кол-во концерт. площадок для выступления людей с огр. возможн. в День города.</t>
  </si>
  <si>
    <t>4.7.</t>
  </si>
  <si>
    <t>Организация поездки на теплоходе для семей с детьми-инвалидами ко Дню защиты детей совместно с Территориальным отделом социальной защиты населения.</t>
  </si>
  <si>
    <t>Кол-во прогул. рейсов на теплоходе для семей с детьми-инвалидами ко Дню защиты детей.</t>
  </si>
  <si>
    <t>4.8.</t>
  </si>
  <si>
    <t>Оказание помощи общественной организации "Родители детей-инвалидов" в организации летнего отдыха детей инвалидов - членов организации.</t>
  </si>
  <si>
    <t>Кол-во детей-инвалидов, членов общ. орг. "Род. детей-инвалидов", приним. участие в походах (ежегодно).</t>
  </si>
  <si>
    <t>4.9.</t>
  </si>
  <si>
    <t>Оборудование на базе МОУ ДО ДООЛ "Романтик" дачу для отдыха детей инвалидов, в том числе:</t>
  </si>
  <si>
    <t>- разработка проектно сметной документации по ремонту МОУ ДО ДООЛ "Романтик";</t>
  </si>
  <si>
    <t>- осуществление ремонтных работ в МОУ ДО ДООЛ "Романтик".</t>
  </si>
  <si>
    <t>Кол-во дач (корпусов) оборудованных для отдыха детей инвалидов, в т.ч. ПСД.</t>
  </si>
  <si>
    <t>1 ПСД</t>
  </si>
  <si>
    <t>Оказание адресной социальной помощи членам общественной организации родителей детей-инвалидов города Твери на обучение детей с выраженным нарушением социальной адаптации навыкам письма и счета.</t>
  </si>
  <si>
    <t>Количество детей получивших обучение</t>
  </si>
  <si>
    <t>Социокультурная реабилитация инвалидов, развитие адаптивной физической культуры для инвалидов</t>
  </si>
  <si>
    <t>5.1.</t>
  </si>
  <si>
    <t>Приобретение переносных пандусов.</t>
  </si>
  <si>
    <t>Количество переносных пандусов (шт.)</t>
  </si>
  <si>
    <t>Управление по культуре спорту и делам молодежи администрации города</t>
  </si>
  <si>
    <t>5.2.</t>
  </si>
  <si>
    <t>Приобретение спортивного инвентаря для детей с ограниченными возможностями в МОУ ДОД ДЮСШ, МОУ ДООД ДЮСШ "Тверь"</t>
  </si>
  <si>
    <t>Приобр. кол-во ед. спортив. инвентаря для слабовид. детей</t>
  </si>
  <si>
    <t>5.3.</t>
  </si>
  <si>
    <t>Разработка и внедрение программы дистанционного обучения детей с ограниченными возможностями изобразительному искусству на базе МБОУ ДОД ДХШ им. В.А. Серова</t>
  </si>
  <si>
    <t>Количество обучающ. детей</t>
  </si>
  <si>
    <t>5.3.1.</t>
  </si>
  <si>
    <t>Разработка программ обучения</t>
  </si>
  <si>
    <t>Применение инновационных технологий в реабилитации детей инвалидов</t>
  </si>
  <si>
    <t>5.3.2.</t>
  </si>
  <si>
    <t>Обучение преподавателей для дистанционной работы с детьми с ограниченными возможностями (посещение семинаров и тренингов в г. Москве, транспортные расходы)</t>
  </si>
  <si>
    <t>Профессиональная подготовка специалистов</t>
  </si>
  <si>
    <t>5.3.3.</t>
  </si>
  <si>
    <t>Оснащение помещений ДХШ специальным оборудованием, подключение высокоскоростного интернета (вебкамеры, мониторы, дистанционные микрофоны и т.д.)</t>
  </si>
  <si>
    <t>Количество приобр. комплектов оборудования (ед.)</t>
  </si>
  <si>
    <t>5.4.</t>
  </si>
  <si>
    <t>Организация групповых занятий для детей с синдромом Дауна (слушанье музыки, просмотр музыкальных фильмов с комментариями) на базе МБОУ ДОД ДШИ N 1 им. М.П. Мусоргского (приобретение оборудования и нотной литературы)</t>
  </si>
  <si>
    <t>Количество ед. приобрет. оборудования (ед.)</t>
  </si>
  <si>
    <t>5.5.</t>
  </si>
  <si>
    <t>Организация концертов для слабовидящих детей-инвалидов, на базе МБОУ ДОД ДШИ N 1 им. М.П. Мусоргского</t>
  </si>
  <si>
    <t>Социальная реабилитация детей инвалидов</t>
  </si>
  <si>
    <t>5.6.</t>
  </si>
  <si>
    <t>Реализация социокультурного проекта "Музей без порогов" (МУК ТГМВЦ), в том числе:</t>
  </si>
  <si>
    <t>- организация выставки "Арт-терапия" (художественное творчество детей-сирот, детей из специализированных детских учреждений);</t>
  </si>
  <si>
    <t>- проведение пресс-конференции "Социокультурная деятельность МУК ТГМВЦ", посвященная роли художественного музея в социокультурной реабилитации и интеграции в общество людей с ограниченными возможностями средствами изобразительного искусства;</t>
  </si>
  <si>
    <t>- проведение круглых столов "музей как пример доступности культурной среды для инвалидов"</t>
  </si>
  <si>
    <t>5.7.</t>
  </si>
  <si>
    <t>Реализация проекта "Библиотека - центр социальной реабилитации"</t>
  </si>
  <si>
    <t>5.7.1.</t>
  </si>
  <si>
    <t>Индивидуальное обслуживание инвалидов на дому и в стенах библиотеки</t>
  </si>
  <si>
    <t>Обеспечение доступа к библ. фонду</t>
  </si>
  <si>
    <t>5.7.2.</t>
  </si>
  <si>
    <t>Работа с коллективом детей из реабилитационного центра для дошкольников (2 раза в месяц) и ГУ СКОШ седьмого вида (1раз в месяц)</t>
  </si>
  <si>
    <t>5.7.3.</t>
  </si>
  <si>
    <t>Предоставление библиотечных услуг при помощи информационных технологий для людей с ограниченными возможностями:</t>
  </si>
  <si>
    <t>Оказание библиотечных услуг с применением информационных технологий</t>
  </si>
  <si>
    <t>- предоставление свободного доступа с любого места обслуживания ко всем информационным ресурсам МКУК "МБС г. Твери", к электронному каталогу и библиотечному фонду, позволяющий получать необходимую информацию из широкого набора информационных ресурсов МКУК "МБС г. Твери" и собственно Интернет;</t>
  </si>
  <si>
    <t>- запись в библиотеку и получение электронного читательского билета;</t>
  </si>
  <si>
    <t>- предоставление возможности производить дистанционный поиск, заказ и доставку необходимой информации из фондов МКУК "МБС г. Твери"</t>
  </si>
  <si>
    <t>- предоставление свободного доступа к справочно-правовым базам "Гарант" и "КонсультантПлюс";</t>
  </si>
  <si>
    <t>- предоставление возможности делать заказ на пакет правовых документов;</t>
  </si>
  <si>
    <t>- получение на дом электронных изданий и аудиокниг из фондов МКУК "МБС г. Твери";</t>
  </si>
  <si>
    <t>- прохождение бесплатных курсов обучения компьютерной грамотности и работе в Интернет при ЦГБ им. А.И. Герцена.</t>
  </si>
  <si>
    <t>5.7.4.</t>
  </si>
  <si>
    <t>Создание центра обслуживания инвалидов на базе библиотеки - филиала N 2 им. М.Е. Салтыкова-Щедрина: обеспечение людям с ограниченными возможностями равноценного доступа к услугам библиотеки (приобретение специализированного оборудования, переоборудование входных групп, ремонт помещений, ремонт системы отопления)</t>
  </si>
  <si>
    <t>Отремон. объектов</t>
  </si>
  <si>
    <t>Кол-во приобретенного оборудования</t>
  </si>
  <si>
    <t>Социальное партнерство. Взаимодействие с общественными организациями инвалидов</t>
  </si>
  <si>
    <t>6.1.</t>
  </si>
  <si>
    <t>Создание координационного Совета общественных организаций инвалидов</t>
  </si>
  <si>
    <t>Координация взаимодействия Общественных организаций инвалидов и муниципалитета по проблемам помощи инвалидам.</t>
  </si>
  <si>
    <t>6.2.</t>
  </si>
  <si>
    <t>Взаимодействие общественных организаций и структурных подразделений администрации города в вопросах контроля за соблюдением беспрепятственного доступа инвалидов и маломобильных групп населения к объектам социальной инфраструктуры.</t>
  </si>
  <si>
    <t>Привлечение общественных организаций инвалидов к решению проблем создания безбарьерной среды для людей с ограниченными возможностями.</t>
  </si>
  <si>
    <t>6.3.</t>
  </si>
  <si>
    <t>Организация конкурса социальных проектов среди общественных организаций на получение грантов администрации города</t>
  </si>
  <si>
    <t>В рамках ГЦП "Социальная поддержка населения города Твери на 2012-2014 годы"</t>
  </si>
  <si>
    <t>Реализация социально-значимых проектов и программ</t>
  </si>
  <si>
    <t>6.4.</t>
  </si>
  <si>
    <t>Обеспечение финансовой поддержки издания информационного бюллетеня для инвалидов на страницах газеты "Так живем"</t>
  </si>
  <si>
    <t>Количество экземпляров (шт.)</t>
  </si>
  <si>
    <t>ИТОГО:</t>
  </si>
  <si>
    <t>1.1.</t>
  </si>
  <si>
    <t>Обустройство тротуара для слабовидящих (пог. м.)</t>
  </si>
  <si>
    <t>N п/п</t>
  </si>
  <si>
    <t>Департамент здравоохранения и социальной политики администрации города; управление образования администрации города, управление по культуре спорту и делам молодежи администрации города; администрации районов города</t>
  </si>
  <si>
    <t>Департамент жилищно - коммунального хозяйства администрации города; департамент жилищно- коммунального хозяйства и жилищной политики администрации города; администрации районов города.</t>
  </si>
  <si>
    <t>Департамент жилищно - коммунального хозяйства администрации города; департамент жилищно- коммунального хозяйства и жилищной политики администрации города; администрации районов города</t>
  </si>
  <si>
    <t>Отдел транспорта администрации города, департамент благоустройства, дорожного хозяйства и транспорта администрации города</t>
  </si>
  <si>
    <t>Управление благоустройства и дорожного хозяйства администрации города, департамент благоустройства, дорожного хозяйства и транспорта администрации города</t>
  </si>
  <si>
    <t>Определение перечня существующих объектов социальной инфраструктуры по устройству мер, обеспечивающих удовлетворение минимальных потребностей маломобильных групп населения. Определение с учетом проходимости и посещаемости первоочередных объектов для проведения мероприятий по обустройству их пандусами, поручнями и др.</t>
  </si>
  <si>
    <t>ремонт входной группы и установка поручня по адресу: ул. П. Савельевой, д. 2, корп. 2</t>
  </si>
  <si>
    <t>- ул.Веселова, д.35 (2-ой подъезд),</t>
  </si>
  <si>
    <t>- Комсомольский пр-т., д.19 (7 подъезд),</t>
  </si>
  <si>
    <t>речевой информатор маршрутов, информационно диодное табло "бегущая строка" в транспортных средствах, крепления для инвалидных колясок (закупка, установка, обслуживание)</t>
  </si>
  <si>
    <t xml:space="preserve">                Начальник управления социальной политики администрации города                                                                                                                    А.Я. Агроскин</t>
  </si>
  <si>
    <t>1.5.2.</t>
  </si>
  <si>
    <t>Перечень мероприятий долгосрочной целевой программы "Тверь - город равных возможностей</t>
  </si>
  <si>
    <t>на 2011 - 2015 годы"</t>
  </si>
  <si>
    <t xml:space="preserve"> Приложение</t>
  </si>
  <si>
    <t xml:space="preserve"> к долгосрочной целевой программе</t>
  </si>
  <si>
    <t>"Тверь - город равных возможностей_x000D_ на 2011 - 2015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</si>
</sst>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4" fontId="2" fillId="0" borderId="1" xfId="1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0" fontId="4" fillId="0" borderId="0" xfId="0" applyFont="1"/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164" fontId="2" fillId="0" borderId="3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center" wrapText="1"/>
    </xf>
    <xf numFmtId="4" fontId="2" fillId="0" borderId="5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garantf1://16203370.0/" TargetMode="External"/><Relationship Id="rId13" Type="http://schemas.openxmlformats.org/officeDocument/2006/relationships/hyperlink" Target="garantf1://10064504.0/" TargetMode="External"/><Relationship Id="rId3" Type="http://schemas.openxmlformats.org/officeDocument/2006/relationships/hyperlink" Target="garantf1://16203370.0/" TargetMode="External"/><Relationship Id="rId7" Type="http://schemas.openxmlformats.org/officeDocument/2006/relationships/hyperlink" Target="garantf1://16203370.0/" TargetMode="External"/><Relationship Id="rId12" Type="http://schemas.openxmlformats.org/officeDocument/2006/relationships/hyperlink" Target="garantf1://1205770.9815/" TargetMode="External"/><Relationship Id="rId2" Type="http://schemas.openxmlformats.org/officeDocument/2006/relationships/hyperlink" Target="garantf1://16237755.1000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garantf1://16203370.0/" TargetMode="External"/><Relationship Id="rId6" Type="http://schemas.openxmlformats.org/officeDocument/2006/relationships/hyperlink" Target="garantf1://16203370.0/" TargetMode="External"/><Relationship Id="rId11" Type="http://schemas.openxmlformats.org/officeDocument/2006/relationships/hyperlink" Target="garantf1://16203370.0/" TargetMode="External"/><Relationship Id="rId5" Type="http://schemas.openxmlformats.org/officeDocument/2006/relationships/hyperlink" Target="garantf1://16203370.0/" TargetMode="External"/><Relationship Id="rId15" Type="http://schemas.openxmlformats.org/officeDocument/2006/relationships/hyperlink" Target="garantf1://16203370.0/" TargetMode="External"/><Relationship Id="rId10" Type="http://schemas.openxmlformats.org/officeDocument/2006/relationships/hyperlink" Target="garantf1://16203370.0/" TargetMode="External"/><Relationship Id="rId4" Type="http://schemas.openxmlformats.org/officeDocument/2006/relationships/hyperlink" Target="garantf1://16203370.0/" TargetMode="External"/><Relationship Id="rId9" Type="http://schemas.openxmlformats.org/officeDocument/2006/relationships/hyperlink" Target="garantf1://16203370.0/" TargetMode="External"/><Relationship Id="rId14" Type="http://schemas.openxmlformats.org/officeDocument/2006/relationships/hyperlink" Target="garantf1://16244468.100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6"/>
  <sheetViews>
    <sheetView tabSelected="1" topLeftCell="A218" zoomScale="83" zoomScaleNormal="83" workbookViewId="0">
      <selection activeCell="Q207" sqref="Q207"/>
    </sheetView>
  </sheetViews>
  <sheetFormatPr defaultRowHeight="15" x14ac:dyDescent="0.25"/>
  <cols>
    <col min="1" max="1" width="6.7109375" style="1" customWidth="1"/>
    <col min="2" max="2" width="16.28515625" style="1" customWidth="1"/>
    <col min="3" max="3" width="10" style="1" customWidth="1"/>
    <col min="4" max="4" width="11.42578125" style="1" customWidth="1"/>
    <col min="5" max="5" width="12.7109375" style="1" customWidth="1"/>
    <col min="6" max="7" width="9.140625" style="1"/>
    <col min="8" max="8" width="9" style="1" customWidth="1"/>
    <col min="9" max="9" width="11.42578125" style="1" customWidth="1"/>
    <col min="10" max="15" width="9.140625" style="1"/>
    <col min="16" max="16" width="15" style="1" customWidth="1"/>
  </cols>
  <sheetData>
    <row r="1" spans="1:16" s="32" customForma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6" t="s">
        <v>316</v>
      </c>
      <c r="M1" s="46"/>
      <c r="N1" s="46"/>
      <c r="O1" s="46"/>
      <c r="P1" s="46"/>
    </row>
    <row r="2" spans="1:16" s="32" customForma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6" t="s">
        <v>317</v>
      </c>
      <c r="M2" s="46"/>
      <c r="N2" s="46"/>
      <c r="O2" s="46"/>
      <c r="P2" s="46"/>
    </row>
    <row r="3" spans="1:16" s="32" customFormat="1" ht="22.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47" t="s">
        <v>318</v>
      </c>
      <c r="M3" s="47"/>
      <c r="N3" s="47"/>
      <c r="O3" s="47"/>
      <c r="P3" s="47"/>
    </row>
    <row r="4" spans="1:16" s="33" customFormat="1" ht="20.25" customHeight="1" x14ac:dyDescent="0.25">
      <c r="A4" s="48" t="s">
        <v>314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s="33" customFormat="1" ht="15.75" x14ac:dyDescent="0.25">
      <c r="A5" s="48" t="s">
        <v>315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x14ac:dyDescent="0.25">
      <c r="P6" s="3" t="s">
        <v>0</v>
      </c>
    </row>
    <row r="7" spans="1:16" x14ac:dyDescent="0.25">
      <c r="A7" s="45" t="s">
        <v>301</v>
      </c>
      <c r="B7" s="45" t="s">
        <v>1</v>
      </c>
      <c r="C7" s="45" t="s">
        <v>2</v>
      </c>
      <c r="D7" s="45"/>
      <c r="E7" s="45"/>
      <c r="F7" s="45"/>
      <c r="G7" s="45"/>
      <c r="H7" s="45"/>
      <c r="I7" s="45" t="s">
        <v>3</v>
      </c>
      <c r="J7" s="45"/>
      <c r="K7" s="45"/>
      <c r="L7" s="45"/>
      <c r="M7" s="45"/>
      <c r="N7" s="45"/>
      <c r="O7" s="45"/>
      <c r="P7" s="45" t="s">
        <v>4</v>
      </c>
    </row>
    <row r="8" spans="1:16" ht="61.5" customHeight="1" x14ac:dyDescent="0.25">
      <c r="A8" s="45"/>
      <c r="B8" s="45"/>
      <c r="C8" s="45" t="s">
        <v>5</v>
      </c>
      <c r="D8" s="45" t="s">
        <v>6</v>
      </c>
      <c r="E8" s="45"/>
      <c r="F8" s="45"/>
      <c r="G8" s="45"/>
      <c r="H8" s="45"/>
      <c r="I8" s="45" t="s">
        <v>7</v>
      </c>
      <c r="J8" s="45" t="s">
        <v>8</v>
      </c>
      <c r="K8" s="45" t="s">
        <v>9</v>
      </c>
      <c r="L8" s="45"/>
      <c r="M8" s="45"/>
      <c r="N8" s="45"/>
      <c r="O8" s="45"/>
      <c r="P8" s="45"/>
    </row>
    <row r="9" spans="1:16" ht="18" customHeight="1" x14ac:dyDescent="0.25">
      <c r="A9" s="45"/>
      <c r="B9" s="45"/>
      <c r="C9" s="45"/>
      <c r="D9" s="4">
        <v>2011</v>
      </c>
      <c r="E9" s="4">
        <v>2012</v>
      </c>
      <c r="F9" s="4">
        <v>2013</v>
      </c>
      <c r="G9" s="4">
        <v>2014</v>
      </c>
      <c r="H9" s="4">
        <v>2015</v>
      </c>
      <c r="I9" s="45"/>
      <c r="J9" s="45"/>
      <c r="K9" s="4">
        <v>2011</v>
      </c>
      <c r="L9" s="4">
        <v>2012</v>
      </c>
      <c r="M9" s="4">
        <v>2013</v>
      </c>
      <c r="N9" s="4">
        <v>2014</v>
      </c>
      <c r="O9" s="4">
        <v>2015</v>
      </c>
      <c r="P9" s="45"/>
    </row>
    <row r="10" spans="1:16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  <c r="M10" s="4">
        <v>13</v>
      </c>
      <c r="N10" s="4">
        <v>14</v>
      </c>
      <c r="O10" s="4">
        <v>15</v>
      </c>
      <c r="P10" s="4">
        <v>16</v>
      </c>
    </row>
    <row r="11" spans="1:16" ht="21" x14ac:dyDescent="0.25">
      <c r="A11" s="12">
        <v>1</v>
      </c>
      <c r="B11" s="12" t="s">
        <v>10</v>
      </c>
      <c r="C11" s="13">
        <f>D11+E11+F11+G11+H11</f>
        <v>504696.69999999995</v>
      </c>
      <c r="D11" s="13">
        <f>D13+D14+D15+D16</f>
        <v>213777</v>
      </c>
      <c r="E11" s="13">
        <f t="shared" ref="E11:H11" si="0">E13+E14+E15+E16</f>
        <v>288869.69999999995</v>
      </c>
      <c r="F11" s="13">
        <f t="shared" si="0"/>
        <v>1450</v>
      </c>
      <c r="G11" s="13">
        <f t="shared" si="0"/>
        <v>300</v>
      </c>
      <c r="H11" s="13">
        <f t="shared" si="0"/>
        <v>300</v>
      </c>
      <c r="I11" s="12"/>
      <c r="J11" s="12"/>
      <c r="K11" s="12"/>
      <c r="L11" s="12"/>
      <c r="M11" s="12"/>
      <c r="N11" s="12"/>
      <c r="O11" s="12"/>
      <c r="P11" s="12"/>
    </row>
    <row r="12" spans="1:16" x14ac:dyDescent="0.25">
      <c r="A12" s="4"/>
      <c r="B12" s="5" t="s">
        <v>11</v>
      </c>
      <c r="C12" s="7"/>
      <c r="D12" s="7"/>
      <c r="E12" s="7"/>
      <c r="F12" s="7"/>
      <c r="G12" s="7"/>
      <c r="H12" s="7"/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s="4"/>
      <c r="B13" s="5" t="s">
        <v>12</v>
      </c>
      <c r="C13" s="7">
        <f>D13+E13+F13+G13+H13</f>
        <v>249537.8</v>
      </c>
      <c r="D13" s="7">
        <f>D56</f>
        <v>105706</v>
      </c>
      <c r="E13" s="7">
        <f t="shared" ref="E13" si="1">E56</f>
        <v>143831.79999999999</v>
      </c>
      <c r="F13" s="7"/>
      <c r="G13" s="7"/>
      <c r="H13" s="7"/>
      <c r="I13" s="4"/>
      <c r="J13" s="4"/>
      <c r="K13" s="4"/>
      <c r="L13" s="4"/>
      <c r="M13" s="4"/>
      <c r="N13" s="4"/>
      <c r="O13" s="4"/>
      <c r="P13" s="4"/>
    </row>
    <row r="14" spans="1:16" x14ac:dyDescent="0.25">
      <c r="A14" s="4"/>
      <c r="B14" s="5" t="s">
        <v>13</v>
      </c>
      <c r="C14" s="7">
        <f>D14+E14+F14+G14+H14</f>
        <v>124768.9</v>
      </c>
      <c r="D14" s="7">
        <f>D57</f>
        <v>52853</v>
      </c>
      <c r="E14" s="7">
        <f>E57</f>
        <v>71915.899999999994</v>
      </c>
      <c r="F14" s="7"/>
      <c r="G14" s="7"/>
      <c r="H14" s="7"/>
      <c r="I14" s="4"/>
      <c r="J14" s="4"/>
      <c r="K14" s="4"/>
      <c r="L14" s="4"/>
      <c r="M14" s="4"/>
      <c r="N14" s="4"/>
      <c r="O14" s="4"/>
      <c r="P14" s="4"/>
    </row>
    <row r="15" spans="1:16" x14ac:dyDescent="0.25">
      <c r="A15" s="4"/>
      <c r="B15" s="5" t="s">
        <v>14</v>
      </c>
      <c r="C15" s="7">
        <f>D15+E15+F15+G15+H15</f>
        <v>86986.5</v>
      </c>
      <c r="D15" s="7">
        <f>D17+D18+D21+D25+D28+D47+D48+D49+D50+D51+D52+D53+D58</f>
        <v>11814.5</v>
      </c>
      <c r="E15" s="7">
        <f t="shared" ref="E15:H15" si="2">E17+E18+E21+E25+E28+E47+E48+E49+E50+E51+E52+E53+E58</f>
        <v>73122</v>
      </c>
      <c r="F15" s="7">
        <f t="shared" si="2"/>
        <v>1450</v>
      </c>
      <c r="G15" s="7">
        <f t="shared" si="2"/>
        <v>300</v>
      </c>
      <c r="H15" s="7">
        <f t="shared" si="2"/>
        <v>300</v>
      </c>
      <c r="I15" s="4"/>
      <c r="J15" s="4"/>
      <c r="K15" s="4"/>
      <c r="L15" s="4"/>
      <c r="M15" s="4"/>
      <c r="N15" s="4"/>
      <c r="O15" s="4"/>
      <c r="P15" s="4"/>
    </row>
    <row r="16" spans="1:16" ht="112.5" x14ac:dyDescent="0.25">
      <c r="A16" s="4"/>
      <c r="B16" s="14" t="s">
        <v>15</v>
      </c>
      <c r="C16" s="7">
        <f>D16+E16+F16+G16+H16</f>
        <v>43403.5</v>
      </c>
      <c r="D16" s="7">
        <f>D59</f>
        <v>43403.5</v>
      </c>
      <c r="E16" s="7"/>
      <c r="F16" s="7"/>
      <c r="G16" s="7"/>
      <c r="H16" s="7"/>
      <c r="I16" s="4"/>
      <c r="J16" s="4"/>
      <c r="K16" s="4"/>
      <c r="L16" s="4"/>
      <c r="M16" s="4"/>
      <c r="N16" s="4"/>
      <c r="O16" s="4"/>
      <c r="P16" s="4"/>
    </row>
    <row r="17" spans="1:16" ht="303.75" x14ac:dyDescent="0.25">
      <c r="A17" s="4" t="s">
        <v>299</v>
      </c>
      <c r="B17" s="5" t="s">
        <v>16</v>
      </c>
      <c r="C17" s="6" t="s">
        <v>17</v>
      </c>
      <c r="D17" s="6"/>
      <c r="E17" s="6"/>
      <c r="F17" s="6"/>
      <c r="G17" s="4"/>
      <c r="H17" s="4"/>
      <c r="I17" s="4" t="s">
        <v>18</v>
      </c>
      <c r="J17" s="4"/>
      <c r="K17" s="4"/>
      <c r="L17" s="4"/>
      <c r="M17" s="4"/>
      <c r="N17" s="4"/>
      <c r="O17" s="4"/>
      <c r="P17" s="4" t="s">
        <v>19</v>
      </c>
    </row>
    <row r="18" spans="1:16" ht="191.25" x14ac:dyDescent="0.25">
      <c r="A18" s="4" t="s">
        <v>20</v>
      </c>
      <c r="B18" s="5" t="s">
        <v>21</v>
      </c>
      <c r="C18" s="6" t="s">
        <v>17</v>
      </c>
      <c r="D18" s="6"/>
      <c r="E18" s="6"/>
      <c r="F18" s="6"/>
      <c r="G18" s="4"/>
      <c r="H18" s="4"/>
      <c r="I18" s="4" t="s">
        <v>18</v>
      </c>
      <c r="J18" s="4"/>
      <c r="K18" s="4"/>
      <c r="L18" s="4"/>
      <c r="M18" s="4"/>
      <c r="N18" s="4"/>
      <c r="O18" s="4"/>
      <c r="P18" s="4" t="s">
        <v>19</v>
      </c>
    </row>
    <row r="19" spans="1:16" ht="191.25" x14ac:dyDescent="0.25">
      <c r="A19" s="4" t="s">
        <v>22</v>
      </c>
      <c r="B19" s="5" t="s">
        <v>23</v>
      </c>
      <c r="C19" s="6" t="s">
        <v>17</v>
      </c>
      <c r="D19" s="6"/>
      <c r="E19" s="6"/>
      <c r="F19" s="6"/>
      <c r="G19" s="4"/>
      <c r="H19" s="4"/>
      <c r="I19" s="4" t="s">
        <v>18</v>
      </c>
      <c r="J19" s="4"/>
      <c r="K19" s="4"/>
      <c r="L19" s="4"/>
      <c r="M19" s="4"/>
      <c r="N19" s="4"/>
      <c r="O19" s="4"/>
      <c r="P19" s="4" t="s">
        <v>19</v>
      </c>
    </row>
    <row r="20" spans="1:16" ht="258.75" x14ac:dyDescent="0.25">
      <c r="A20" s="4" t="s">
        <v>24</v>
      </c>
      <c r="B20" s="5" t="s">
        <v>25</v>
      </c>
      <c r="C20" s="6" t="s">
        <v>17</v>
      </c>
      <c r="D20" s="6"/>
      <c r="E20" s="6"/>
      <c r="F20" s="6"/>
      <c r="G20" s="4"/>
      <c r="H20" s="4"/>
      <c r="I20" s="4" t="s">
        <v>18</v>
      </c>
      <c r="J20" s="4"/>
      <c r="K20" s="4"/>
      <c r="L20" s="4"/>
      <c r="M20" s="4"/>
      <c r="N20" s="4"/>
      <c r="O20" s="4"/>
      <c r="P20" s="4" t="s">
        <v>19</v>
      </c>
    </row>
    <row r="21" spans="1:16" ht="78.75" x14ac:dyDescent="0.25">
      <c r="A21" s="20" t="s">
        <v>26</v>
      </c>
      <c r="B21" s="23" t="s">
        <v>27</v>
      </c>
      <c r="C21" s="19">
        <f>D21+E21+F21+G21+H21</f>
        <v>1900</v>
      </c>
      <c r="D21" s="19">
        <f>D22+D23+D24</f>
        <v>500</v>
      </c>
      <c r="E21" s="19">
        <f t="shared" ref="E21:F21" si="3">E22+E23+E24</f>
        <v>700</v>
      </c>
      <c r="F21" s="19">
        <f t="shared" si="3"/>
        <v>700</v>
      </c>
      <c r="G21" s="19"/>
      <c r="H21" s="19"/>
      <c r="I21" s="20" t="s">
        <v>28</v>
      </c>
      <c r="J21" s="20">
        <f>L21+M21</f>
        <v>4</v>
      </c>
      <c r="K21" s="20" t="s">
        <v>29</v>
      </c>
      <c r="L21" s="20">
        <v>1</v>
      </c>
      <c r="M21" s="20">
        <v>3</v>
      </c>
      <c r="N21" s="20"/>
      <c r="O21" s="20"/>
      <c r="P21" s="20"/>
    </row>
    <row r="22" spans="1:16" ht="243.75" customHeight="1" x14ac:dyDescent="0.25">
      <c r="A22" s="20" t="s">
        <v>30</v>
      </c>
      <c r="B22" s="23" t="s">
        <v>307</v>
      </c>
      <c r="C22" s="21" t="s">
        <v>17</v>
      </c>
      <c r="D22" s="21"/>
      <c r="E22" s="21"/>
      <c r="F22" s="21"/>
      <c r="G22" s="20"/>
      <c r="H22" s="20"/>
      <c r="I22" s="20"/>
      <c r="J22" s="20"/>
      <c r="K22" s="20"/>
      <c r="L22" s="20"/>
      <c r="M22" s="20"/>
      <c r="N22" s="20"/>
      <c r="O22" s="20"/>
      <c r="P22" s="20" t="s">
        <v>302</v>
      </c>
    </row>
    <row r="23" spans="1:16" ht="110.25" customHeight="1" x14ac:dyDescent="0.25">
      <c r="A23" s="4" t="s">
        <v>31</v>
      </c>
      <c r="B23" s="5" t="s">
        <v>32</v>
      </c>
      <c r="C23" s="7">
        <f>D23+E23+F23+G23+H23</f>
        <v>500</v>
      </c>
      <c r="D23" s="7">
        <v>500</v>
      </c>
      <c r="E23" s="7"/>
      <c r="F23" s="7"/>
      <c r="G23" s="7"/>
      <c r="H23" s="7"/>
      <c r="I23" s="4" t="s">
        <v>33</v>
      </c>
      <c r="J23" s="4">
        <v>8</v>
      </c>
      <c r="K23" s="4">
        <v>8</v>
      </c>
      <c r="L23" s="4"/>
      <c r="M23" s="4"/>
      <c r="N23" s="4"/>
      <c r="O23" s="4"/>
      <c r="P23" s="4" t="s">
        <v>19</v>
      </c>
    </row>
    <row r="24" spans="1:16" ht="78.75" x14ac:dyDescent="0.25">
      <c r="A24" s="4" t="s">
        <v>34</v>
      </c>
      <c r="B24" s="10" t="s">
        <v>35</v>
      </c>
      <c r="C24" s="7">
        <f>D24+E24+F24+G24+H24</f>
        <v>1400</v>
      </c>
      <c r="D24" s="7"/>
      <c r="E24" s="7">
        <v>700</v>
      </c>
      <c r="F24" s="7">
        <v>700</v>
      </c>
      <c r="G24" s="7"/>
      <c r="H24" s="7"/>
      <c r="I24" s="4" t="s">
        <v>36</v>
      </c>
      <c r="J24" s="4">
        <v>4</v>
      </c>
      <c r="K24" s="4"/>
      <c r="L24" s="4">
        <v>1</v>
      </c>
      <c r="M24" s="4">
        <v>3</v>
      </c>
      <c r="N24" s="4"/>
      <c r="O24" s="4"/>
      <c r="P24" s="4" t="s">
        <v>37</v>
      </c>
    </row>
    <row r="25" spans="1:16" ht="67.5" x14ac:dyDescent="0.25">
      <c r="A25" s="24" t="s">
        <v>38</v>
      </c>
      <c r="B25" s="10" t="s">
        <v>39</v>
      </c>
      <c r="C25" s="36">
        <f>D25+E25+F25+G25+H25</f>
        <v>2107</v>
      </c>
      <c r="D25" s="36">
        <v>607</v>
      </c>
      <c r="E25" s="36">
        <v>900</v>
      </c>
      <c r="F25" s="36">
        <v>200</v>
      </c>
      <c r="G25" s="36">
        <v>200</v>
      </c>
      <c r="H25" s="36">
        <v>200</v>
      </c>
      <c r="I25" s="53" t="s">
        <v>42</v>
      </c>
      <c r="J25" s="24">
        <v>7</v>
      </c>
      <c r="K25" s="24" t="s">
        <v>43</v>
      </c>
      <c r="L25" s="24">
        <v>4</v>
      </c>
      <c r="M25" s="24">
        <v>1</v>
      </c>
      <c r="N25" s="24">
        <v>1</v>
      </c>
      <c r="O25" s="24">
        <v>1</v>
      </c>
      <c r="P25" s="53" t="s">
        <v>44</v>
      </c>
    </row>
    <row r="26" spans="1:16" ht="72.75" customHeight="1" x14ac:dyDescent="0.25">
      <c r="A26" s="22"/>
      <c r="B26" s="22" t="s">
        <v>40</v>
      </c>
      <c r="C26" s="35"/>
      <c r="D26" s="35"/>
      <c r="E26" s="35"/>
      <c r="F26" s="35"/>
      <c r="G26" s="35"/>
      <c r="H26" s="35"/>
      <c r="I26" s="55"/>
      <c r="J26" s="22"/>
      <c r="K26" s="22"/>
      <c r="L26" s="22"/>
      <c r="M26" s="22"/>
      <c r="N26" s="22"/>
      <c r="O26" s="22"/>
      <c r="P26" s="55"/>
    </row>
    <row r="27" spans="1:16" ht="56.25" x14ac:dyDescent="0.25">
      <c r="A27" s="22"/>
      <c r="B27" s="8" t="s">
        <v>41</v>
      </c>
      <c r="C27" s="35"/>
      <c r="D27" s="35"/>
      <c r="E27" s="35"/>
      <c r="F27" s="35"/>
      <c r="G27" s="35"/>
      <c r="H27" s="35"/>
      <c r="I27" s="22"/>
      <c r="J27" s="22"/>
      <c r="K27" s="22"/>
      <c r="L27" s="22"/>
      <c r="M27" s="22"/>
      <c r="N27" s="22"/>
      <c r="O27" s="22"/>
      <c r="P27" s="25"/>
    </row>
    <row r="28" spans="1:16" ht="202.5" x14ac:dyDescent="0.25">
      <c r="A28" s="4" t="s">
        <v>45</v>
      </c>
      <c r="B28" s="8" t="s">
        <v>46</v>
      </c>
      <c r="C28" s="7">
        <f>D28+E28+F28+G28+H28</f>
        <v>2311.1</v>
      </c>
      <c r="D28" s="7">
        <f>D29+D30</f>
        <v>850</v>
      </c>
      <c r="E28" s="7">
        <f t="shared" ref="E28:H28" si="4">E29+E30</f>
        <v>711.1</v>
      </c>
      <c r="F28" s="7">
        <f t="shared" si="4"/>
        <v>550</v>
      </c>
      <c r="G28" s="7">
        <f t="shared" si="4"/>
        <v>100</v>
      </c>
      <c r="H28" s="7">
        <f t="shared" si="4"/>
        <v>100</v>
      </c>
      <c r="I28" s="4" t="s">
        <v>47</v>
      </c>
      <c r="J28" s="4">
        <f>K28+L28+M28+N28+O28</f>
        <v>50</v>
      </c>
      <c r="K28" s="4">
        <v>28</v>
      </c>
      <c r="L28" s="4">
        <v>14</v>
      </c>
      <c r="M28" s="4">
        <v>6</v>
      </c>
      <c r="N28" s="4">
        <v>1</v>
      </c>
      <c r="O28" s="4">
        <v>1</v>
      </c>
      <c r="P28" s="9" t="s">
        <v>303</v>
      </c>
    </row>
    <row r="29" spans="1:16" ht="180" x14ac:dyDescent="0.25">
      <c r="A29" s="4" t="s">
        <v>48</v>
      </c>
      <c r="B29" s="5" t="s">
        <v>49</v>
      </c>
      <c r="C29" s="7">
        <f>D29+E29+F29+G29+H29</f>
        <v>800</v>
      </c>
      <c r="D29" s="7"/>
      <c r="E29" s="7">
        <v>300</v>
      </c>
      <c r="F29" s="7">
        <v>300</v>
      </c>
      <c r="G29" s="7">
        <v>100</v>
      </c>
      <c r="H29" s="7">
        <v>100</v>
      </c>
      <c r="I29" s="4"/>
      <c r="J29" s="4">
        <f>L29+M29+N29+O29</f>
        <v>13</v>
      </c>
      <c r="K29" s="4"/>
      <c r="L29" s="4">
        <v>8</v>
      </c>
      <c r="M29" s="4">
        <v>3</v>
      </c>
      <c r="N29" s="4">
        <v>1</v>
      </c>
      <c r="O29" s="4">
        <v>1</v>
      </c>
      <c r="P29" s="9" t="s">
        <v>304</v>
      </c>
    </row>
    <row r="30" spans="1:16" ht="22.5" x14ac:dyDescent="0.25">
      <c r="A30" s="43" t="s">
        <v>313</v>
      </c>
      <c r="B30" s="5" t="s">
        <v>50</v>
      </c>
      <c r="C30" s="49">
        <f>D30+E30+F30+G30+H30</f>
        <v>1511.1</v>
      </c>
      <c r="D30" s="49">
        <f>D32+D33+D34+D35+D36+D37+D38+D39+D40+D42+D46</f>
        <v>850</v>
      </c>
      <c r="E30" s="49">
        <f>E32+E33+E34+E35+E36+E37+E38+E39+E40+E42+E46+E41</f>
        <v>411.1</v>
      </c>
      <c r="F30" s="49">
        <f>F32+F33+F34+F35+F36+F37+F38+F39+F40+F42+F46</f>
        <v>250</v>
      </c>
      <c r="G30" s="49"/>
      <c r="H30" s="49"/>
      <c r="I30" s="45" t="s">
        <v>51</v>
      </c>
      <c r="J30" s="45">
        <f>K30+L30+M30</f>
        <v>37</v>
      </c>
      <c r="K30" s="45">
        <v>28</v>
      </c>
      <c r="L30" s="45">
        <v>6</v>
      </c>
      <c r="M30" s="45">
        <v>3</v>
      </c>
      <c r="N30" s="45"/>
      <c r="O30" s="45"/>
      <c r="P30" s="45"/>
    </row>
    <row r="31" spans="1:16" x14ac:dyDescent="0.25">
      <c r="A31" s="11"/>
      <c r="B31" s="5" t="s">
        <v>6</v>
      </c>
      <c r="C31" s="49"/>
      <c r="D31" s="49"/>
      <c r="E31" s="49"/>
      <c r="F31" s="49"/>
      <c r="G31" s="49"/>
      <c r="H31" s="49"/>
      <c r="I31" s="45"/>
      <c r="J31" s="45"/>
      <c r="K31" s="45"/>
      <c r="L31" s="45"/>
      <c r="M31" s="45"/>
      <c r="N31" s="45"/>
      <c r="O31" s="45"/>
      <c r="P31" s="45"/>
    </row>
    <row r="32" spans="1:16" ht="67.5" x14ac:dyDescent="0.25">
      <c r="A32" s="11"/>
      <c r="B32" s="5" t="s">
        <v>52</v>
      </c>
      <c r="C32" s="7">
        <f>D32+E32+F32+G32+H32</f>
        <v>75</v>
      </c>
      <c r="D32" s="7">
        <v>75</v>
      </c>
      <c r="E32" s="7"/>
      <c r="F32" s="7"/>
      <c r="G32" s="7"/>
      <c r="H32" s="7"/>
      <c r="I32" s="4"/>
      <c r="J32" s="4">
        <v>1</v>
      </c>
      <c r="K32" s="4">
        <v>1</v>
      </c>
      <c r="L32" s="4"/>
      <c r="M32" s="4"/>
      <c r="N32" s="4"/>
      <c r="O32" s="4"/>
      <c r="P32" s="53" t="s">
        <v>53</v>
      </c>
    </row>
    <row r="33" spans="1:16" ht="67.5" x14ac:dyDescent="0.25">
      <c r="A33" s="22"/>
      <c r="B33" s="23" t="s">
        <v>54</v>
      </c>
      <c r="C33" s="19">
        <f t="shared" ref="C33:C46" si="5">D33+E33+F33+G33+H33</f>
        <v>150</v>
      </c>
      <c r="D33" s="19">
        <v>150</v>
      </c>
      <c r="E33" s="19"/>
      <c r="F33" s="19"/>
      <c r="G33" s="19"/>
      <c r="H33" s="19"/>
      <c r="I33" s="20"/>
      <c r="J33" s="20">
        <v>2</v>
      </c>
      <c r="K33" s="20">
        <v>2</v>
      </c>
      <c r="L33" s="20"/>
      <c r="M33" s="20"/>
      <c r="N33" s="20"/>
      <c r="O33" s="20"/>
      <c r="P33" s="55"/>
    </row>
    <row r="34" spans="1:16" ht="56.25" x14ac:dyDescent="0.25">
      <c r="A34" s="11"/>
      <c r="B34" s="22" t="s">
        <v>55</v>
      </c>
      <c r="C34" s="37">
        <f t="shared" si="5"/>
        <v>21.4</v>
      </c>
      <c r="D34" s="37"/>
      <c r="E34" s="37">
        <v>21.4</v>
      </c>
      <c r="F34" s="37"/>
      <c r="G34" s="37"/>
      <c r="H34" s="37"/>
      <c r="I34" s="25"/>
      <c r="J34" s="25">
        <v>1</v>
      </c>
      <c r="K34" s="25"/>
      <c r="L34" s="25">
        <v>1</v>
      </c>
      <c r="M34" s="25"/>
      <c r="N34" s="25"/>
      <c r="O34" s="25"/>
      <c r="P34" s="11"/>
    </row>
    <row r="35" spans="1:16" ht="33.75" x14ac:dyDescent="0.25">
      <c r="A35" s="11"/>
      <c r="B35" s="5" t="s">
        <v>56</v>
      </c>
      <c r="C35" s="7">
        <f t="shared" si="5"/>
        <v>69</v>
      </c>
      <c r="D35" s="7"/>
      <c r="E35" s="7">
        <v>69</v>
      </c>
      <c r="F35" s="7"/>
      <c r="G35" s="7"/>
      <c r="H35" s="7"/>
      <c r="I35" s="4"/>
      <c r="J35" s="4">
        <v>1</v>
      </c>
      <c r="K35" s="4"/>
      <c r="L35" s="4">
        <v>1</v>
      </c>
      <c r="M35" s="4"/>
      <c r="N35" s="4"/>
      <c r="O35" s="4"/>
      <c r="P35" s="11"/>
    </row>
    <row r="36" spans="1:16" ht="45" x14ac:dyDescent="0.25">
      <c r="A36" s="11"/>
      <c r="B36" s="5" t="s">
        <v>57</v>
      </c>
      <c r="C36" s="7">
        <f t="shared" si="5"/>
        <v>45.7</v>
      </c>
      <c r="D36" s="7"/>
      <c r="E36" s="7">
        <v>45.7</v>
      </c>
      <c r="F36" s="7"/>
      <c r="G36" s="7"/>
      <c r="H36" s="7"/>
      <c r="I36" s="4"/>
      <c r="J36" s="4">
        <v>1</v>
      </c>
      <c r="K36" s="4"/>
      <c r="L36" s="4">
        <v>1</v>
      </c>
      <c r="M36" s="4"/>
      <c r="N36" s="4"/>
      <c r="O36" s="4"/>
      <c r="P36" s="22"/>
    </row>
    <row r="37" spans="1:16" ht="33.75" x14ac:dyDescent="0.25">
      <c r="A37" s="11"/>
      <c r="B37" s="5" t="s">
        <v>58</v>
      </c>
      <c r="C37" s="7">
        <f t="shared" si="5"/>
        <v>282</v>
      </c>
      <c r="D37" s="7">
        <v>282</v>
      </c>
      <c r="E37" s="7"/>
      <c r="F37" s="7"/>
      <c r="G37" s="7"/>
      <c r="H37" s="7"/>
      <c r="I37" s="4"/>
      <c r="J37" s="4">
        <v>1</v>
      </c>
      <c r="K37" s="4">
        <v>1</v>
      </c>
      <c r="L37" s="4"/>
      <c r="M37" s="4"/>
      <c r="N37" s="4"/>
      <c r="O37" s="4"/>
      <c r="P37" s="53" t="s">
        <v>59</v>
      </c>
    </row>
    <row r="38" spans="1:16" ht="33.75" x14ac:dyDescent="0.25">
      <c r="A38" s="11"/>
      <c r="B38" s="5" t="s">
        <v>60</v>
      </c>
      <c r="C38" s="7">
        <f t="shared" si="5"/>
        <v>60</v>
      </c>
      <c r="D38" s="7">
        <v>60</v>
      </c>
      <c r="E38" s="7"/>
      <c r="F38" s="7"/>
      <c r="G38" s="7"/>
      <c r="H38" s="7"/>
      <c r="I38" s="4"/>
      <c r="J38" s="4">
        <v>4</v>
      </c>
      <c r="K38" s="4">
        <v>4</v>
      </c>
      <c r="L38" s="4"/>
      <c r="M38" s="4"/>
      <c r="N38" s="4"/>
      <c r="O38" s="4"/>
      <c r="P38" s="54"/>
    </row>
    <row r="39" spans="1:16" ht="112.5" x14ac:dyDescent="0.25">
      <c r="A39" s="11"/>
      <c r="B39" s="5" t="s">
        <v>61</v>
      </c>
      <c r="C39" s="7">
        <f t="shared" si="5"/>
        <v>233</v>
      </c>
      <c r="D39" s="7"/>
      <c r="E39" s="7">
        <v>233</v>
      </c>
      <c r="F39" s="7"/>
      <c r="G39" s="7"/>
      <c r="H39" s="7"/>
      <c r="I39" s="4"/>
      <c r="J39" s="4">
        <v>1</v>
      </c>
      <c r="K39" s="4"/>
      <c r="L39" s="4">
        <v>1</v>
      </c>
      <c r="M39" s="4"/>
      <c r="N39" s="4"/>
      <c r="O39" s="4"/>
      <c r="P39" s="54"/>
    </row>
    <row r="40" spans="1:16" ht="56.25" x14ac:dyDescent="0.25">
      <c r="A40" s="11"/>
      <c r="B40" s="5" t="s">
        <v>62</v>
      </c>
      <c r="C40" s="7">
        <f>D40+E40+F40+G40+H40</f>
        <v>33.9</v>
      </c>
      <c r="D40" s="7"/>
      <c r="E40" s="7">
        <v>33.9</v>
      </c>
      <c r="F40" s="7"/>
      <c r="G40" s="7"/>
      <c r="H40" s="7"/>
      <c r="I40" s="4"/>
      <c r="J40" s="4">
        <v>1</v>
      </c>
      <c r="K40" s="4"/>
      <c r="L40" s="4">
        <v>1</v>
      </c>
      <c r="M40" s="4"/>
      <c r="N40" s="4"/>
      <c r="O40" s="4"/>
      <c r="P40" s="11"/>
    </row>
    <row r="41" spans="1:16" ht="56.25" x14ac:dyDescent="0.25">
      <c r="A41" s="11"/>
      <c r="B41" s="18" t="s">
        <v>308</v>
      </c>
      <c r="C41" s="27">
        <f>D41+E41+F41+G41+H41</f>
        <v>8.1</v>
      </c>
      <c r="D41" s="27"/>
      <c r="E41" s="27">
        <v>8.1</v>
      </c>
      <c r="F41" s="27"/>
      <c r="G41" s="27"/>
      <c r="H41" s="27"/>
      <c r="I41" s="27"/>
      <c r="J41" s="27">
        <v>1</v>
      </c>
      <c r="K41" s="27"/>
      <c r="L41" s="27">
        <v>1</v>
      </c>
      <c r="M41" s="26"/>
      <c r="N41" s="26"/>
      <c r="O41" s="26"/>
      <c r="P41" s="11"/>
    </row>
    <row r="42" spans="1:16" s="29" customFormat="1" ht="22.5" x14ac:dyDescent="0.25">
      <c r="A42" s="11"/>
      <c r="B42" s="28" t="s">
        <v>63</v>
      </c>
      <c r="C42" s="49">
        <f>D42+E42+F42+G42+H42+I42</f>
        <v>250</v>
      </c>
      <c r="D42" s="49"/>
      <c r="E42" s="49"/>
      <c r="F42" s="49" t="s">
        <v>65</v>
      </c>
      <c r="G42" s="49"/>
      <c r="H42" s="49"/>
      <c r="I42" s="45"/>
      <c r="J42" s="45">
        <v>3</v>
      </c>
      <c r="K42" s="45"/>
      <c r="L42" s="45"/>
      <c r="M42" s="45">
        <v>3</v>
      </c>
      <c r="N42" s="45"/>
      <c r="O42" s="45"/>
      <c r="P42" s="11"/>
    </row>
    <row r="43" spans="1:16" s="29" customFormat="1" ht="22.5" x14ac:dyDescent="0.25">
      <c r="A43" s="11"/>
      <c r="B43" s="28" t="s">
        <v>309</v>
      </c>
      <c r="C43" s="49"/>
      <c r="D43" s="49"/>
      <c r="E43" s="49"/>
      <c r="F43" s="49"/>
      <c r="G43" s="49"/>
      <c r="H43" s="49"/>
      <c r="I43" s="45"/>
      <c r="J43" s="45"/>
      <c r="K43" s="45"/>
      <c r="L43" s="45"/>
      <c r="M43" s="45"/>
      <c r="N43" s="45"/>
      <c r="O43" s="45"/>
      <c r="P43" s="11"/>
    </row>
    <row r="44" spans="1:16" s="29" customFormat="1" ht="24" customHeight="1" x14ac:dyDescent="0.25">
      <c r="A44" s="11"/>
      <c r="B44" s="28" t="s">
        <v>310</v>
      </c>
      <c r="C44" s="49"/>
      <c r="D44" s="49"/>
      <c r="E44" s="49"/>
      <c r="F44" s="49"/>
      <c r="G44" s="49"/>
      <c r="H44" s="49"/>
      <c r="I44" s="45"/>
      <c r="J44" s="45"/>
      <c r="K44" s="45"/>
      <c r="L44" s="45"/>
      <c r="M44" s="45"/>
      <c r="N44" s="45"/>
      <c r="O44" s="45"/>
      <c r="P44" s="11"/>
    </row>
    <row r="45" spans="1:16" s="29" customFormat="1" ht="21" customHeight="1" x14ac:dyDescent="0.25">
      <c r="A45" s="11"/>
      <c r="B45" s="28" t="s">
        <v>64</v>
      </c>
      <c r="C45" s="49"/>
      <c r="D45" s="49"/>
      <c r="E45" s="49"/>
      <c r="F45" s="49"/>
      <c r="G45" s="49"/>
      <c r="H45" s="49"/>
      <c r="I45" s="45"/>
      <c r="J45" s="45"/>
      <c r="K45" s="45"/>
      <c r="L45" s="45"/>
      <c r="M45" s="45"/>
      <c r="N45" s="45"/>
      <c r="O45" s="45"/>
      <c r="P45" s="11"/>
    </row>
    <row r="46" spans="1:16" ht="33.75" x14ac:dyDescent="0.25">
      <c r="A46" s="22"/>
      <c r="B46" s="28" t="s">
        <v>66</v>
      </c>
      <c r="C46" s="19">
        <f t="shared" si="5"/>
        <v>283</v>
      </c>
      <c r="D46" s="19">
        <v>283</v>
      </c>
      <c r="E46" s="19"/>
      <c r="F46" s="19"/>
      <c r="G46" s="19"/>
      <c r="H46" s="19"/>
      <c r="I46" s="20"/>
      <c r="J46" s="20">
        <v>20</v>
      </c>
      <c r="K46" s="20">
        <v>20</v>
      </c>
      <c r="L46" s="20"/>
      <c r="M46" s="20"/>
      <c r="N46" s="20"/>
      <c r="O46" s="20"/>
      <c r="P46" s="22"/>
    </row>
    <row r="47" spans="1:16" ht="146.25" customHeight="1" x14ac:dyDescent="0.25">
      <c r="A47" s="4" t="s">
        <v>67</v>
      </c>
      <c r="B47" s="5" t="s">
        <v>68</v>
      </c>
      <c r="C47" s="15" t="s">
        <v>69</v>
      </c>
      <c r="D47" s="6"/>
      <c r="E47" s="6"/>
      <c r="F47" s="6"/>
      <c r="G47" s="4"/>
      <c r="H47" s="4"/>
      <c r="I47" s="4" t="s">
        <v>70</v>
      </c>
      <c r="J47" s="4"/>
      <c r="K47" s="4"/>
      <c r="L47" s="4"/>
      <c r="M47" s="4"/>
      <c r="N47" s="4"/>
      <c r="O47" s="4"/>
      <c r="P47" s="4" t="s">
        <v>71</v>
      </c>
    </row>
    <row r="48" spans="1:16" ht="45" x14ac:dyDescent="0.25">
      <c r="A48" s="4" t="s">
        <v>72</v>
      </c>
      <c r="B48" s="5" t="s">
        <v>73</v>
      </c>
      <c r="C48" s="7">
        <f>D48+E48+F48+G48+H48</f>
        <v>500</v>
      </c>
      <c r="D48" s="7">
        <v>500</v>
      </c>
      <c r="E48" s="7"/>
      <c r="F48" s="7"/>
      <c r="G48" s="7"/>
      <c r="H48" s="7"/>
      <c r="I48" s="4" t="s">
        <v>300</v>
      </c>
      <c r="J48" s="4">
        <v>250</v>
      </c>
      <c r="K48" s="4">
        <v>250</v>
      </c>
      <c r="L48" s="4"/>
      <c r="M48" s="4"/>
      <c r="N48" s="4"/>
      <c r="O48" s="4"/>
      <c r="P48" s="4" t="s">
        <v>74</v>
      </c>
    </row>
    <row r="49" spans="1:16" ht="213.75" x14ac:dyDescent="0.25">
      <c r="A49" s="20" t="s">
        <v>75</v>
      </c>
      <c r="B49" s="23" t="s">
        <v>76</v>
      </c>
      <c r="C49" s="21" t="s">
        <v>17</v>
      </c>
      <c r="D49" s="21"/>
      <c r="E49" s="21"/>
      <c r="F49" s="21"/>
      <c r="G49" s="20"/>
      <c r="H49" s="20"/>
      <c r="I49" s="20" t="s">
        <v>77</v>
      </c>
      <c r="J49" s="20"/>
      <c r="K49" s="20"/>
      <c r="L49" s="20"/>
      <c r="M49" s="20"/>
      <c r="N49" s="20"/>
      <c r="O49" s="20"/>
      <c r="P49" s="20" t="s">
        <v>78</v>
      </c>
    </row>
    <row r="50" spans="1:16" ht="258.75" x14ac:dyDescent="0.25">
      <c r="A50" s="4" t="s">
        <v>79</v>
      </c>
      <c r="B50" s="5" t="s">
        <v>80</v>
      </c>
      <c r="C50" s="6" t="s">
        <v>17</v>
      </c>
      <c r="D50" s="6"/>
      <c r="E50" s="6"/>
      <c r="F50" s="6"/>
      <c r="G50" s="4"/>
      <c r="H50" s="4"/>
      <c r="I50" s="4" t="s">
        <v>81</v>
      </c>
      <c r="J50" s="4"/>
      <c r="K50" s="4"/>
      <c r="L50" s="4"/>
      <c r="M50" s="4"/>
      <c r="N50" s="4"/>
      <c r="O50" s="4"/>
      <c r="P50" s="4" t="s">
        <v>82</v>
      </c>
    </row>
    <row r="51" spans="1:16" ht="281.25" x14ac:dyDescent="0.25">
      <c r="A51" s="20" t="s">
        <v>83</v>
      </c>
      <c r="B51" s="23" t="s">
        <v>84</v>
      </c>
      <c r="C51" s="21" t="s">
        <v>17</v>
      </c>
      <c r="D51" s="21"/>
      <c r="E51" s="21"/>
      <c r="F51" s="21"/>
      <c r="G51" s="20"/>
      <c r="H51" s="20"/>
      <c r="I51" s="20" t="s">
        <v>85</v>
      </c>
      <c r="J51" s="20"/>
      <c r="K51" s="20"/>
      <c r="L51" s="20"/>
      <c r="M51" s="20"/>
      <c r="N51" s="20"/>
      <c r="O51" s="20"/>
      <c r="P51" s="20" t="s">
        <v>86</v>
      </c>
    </row>
    <row r="52" spans="1:16" ht="135" x14ac:dyDescent="0.25">
      <c r="A52" s="20" t="s">
        <v>87</v>
      </c>
      <c r="B52" s="23" t="s">
        <v>88</v>
      </c>
      <c r="C52" s="21" t="s">
        <v>17</v>
      </c>
      <c r="D52" s="21"/>
      <c r="E52" s="21"/>
      <c r="F52" s="21"/>
      <c r="G52" s="20"/>
      <c r="H52" s="20"/>
      <c r="I52" s="20" t="s">
        <v>89</v>
      </c>
      <c r="J52" s="20"/>
      <c r="K52" s="20"/>
      <c r="L52" s="20"/>
      <c r="M52" s="20"/>
      <c r="N52" s="20"/>
      <c r="O52" s="20"/>
      <c r="P52" s="20" t="s">
        <v>90</v>
      </c>
    </row>
    <row r="53" spans="1:16" ht="247.5" x14ac:dyDescent="0.25">
      <c r="A53" s="4" t="s">
        <v>91</v>
      </c>
      <c r="B53" s="5" t="s">
        <v>92</v>
      </c>
      <c r="C53" s="6" t="s">
        <v>17</v>
      </c>
      <c r="D53" s="6"/>
      <c r="E53" s="6"/>
      <c r="F53" s="6"/>
      <c r="G53" s="4"/>
      <c r="H53" s="4"/>
      <c r="I53" s="4" t="s">
        <v>93</v>
      </c>
      <c r="J53" s="4"/>
      <c r="K53" s="4"/>
      <c r="L53" s="4"/>
      <c r="M53" s="4"/>
      <c r="N53" s="4"/>
      <c r="O53" s="4"/>
      <c r="P53" s="4" t="s">
        <v>19</v>
      </c>
    </row>
    <row r="54" spans="1:16" ht="78.75" x14ac:dyDescent="0.25">
      <c r="A54" s="53" t="s">
        <v>94</v>
      </c>
      <c r="B54" s="23" t="s">
        <v>95</v>
      </c>
      <c r="C54" s="19">
        <f>D54+E54+F54+G54+H54</f>
        <v>497878.6</v>
      </c>
      <c r="D54" s="19">
        <f>+D56+D57+D58+D59</f>
        <v>211320</v>
      </c>
      <c r="E54" s="19">
        <f t="shared" ref="E54" si="6">+E56+E57+E58+E59</f>
        <v>286558.59999999998</v>
      </c>
      <c r="F54" s="19"/>
      <c r="G54" s="19"/>
      <c r="H54" s="19"/>
      <c r="I54" s="20"/>
      <c r="J54" s="20"/>
      <c r="K54" s="20"/>
      <c r="L54" s="20"/>
      <c r="M54" s="20"/>
      <c r="N54" s="20"/>
      <c r="O54" s="20"/>
      <c r="P54" s="53"/>
    </row>
    <row r="55" spans="1:16" x14ac:dyDescent="0.25">
      <c r="A55" s="54"/>
      <c r="B55" s="23" t="s">
        <v>11</v>
      </c>
      <c r="C55" s="19"/>
      <c r="D55" s="19"/>
      <c r="E55" s="19"/>
      <c r="F55" s="19"/>
      <c r="G55" s="19"/>
      <c r="H55" s="19"/>
      <c r="I55" s="20"/>
      <c r="J55" s="20"/>
      <c r="K55" s="20"/>
      <c r="L55" s="20"/>
      <c r="M55" s="20"/>
      <c r="N55" s="20"/>
      <c r="O55" s="20"/>
      <c r="P55" s="54"/>
    </row>
    <row r="56" spans="1:16" x14ac:dyDescent="0.25">
      <c r="A56" s="54"/>
      <c r="B56" s="23" t="s">
        <v>12</v>
      </c>
      <c r="C56" s="19">
        <f>D56+E56+F56+G56+H56</f>
        <v>249537.8</v>
      </c>
      <c r="D56" s="19">
        <f>D62+D79++D95+D100+D105+D110+D125+D131+D136+D139</f>
        <v>105706</v>
      </c>
      <c r="E56" s="19">
        <f>E62+E79++E95+E100+E105+E110+E125+E131+E136+E139</f>
        <v>143831.79999999999</v>
      </c>
      <c r="F56" s="19"/>
      <c r="G56" s="19"/>
      <c r="H56" s="19"/>
      <c r="I56" s="20"/>
      <c r="J56" s="20"/>
      <c r="K56" s="20"/>
      <c r="L56" s="20"/>
      <c r="M56" s="20"/>
      <c r="N56" s="20"/>
      <c r="O56" s="20"/>
      <c r="P56" s="54"/>
    </row>
    <row r="57" spans="1:16" x14ac:dyDescent="0.25">
      <c r="A57" s="54"/>
      <c r="B57" s="23" t="s">
        <v>13</v>
      </c>
      <c r="C57" s="19">
        <v>124768.9</v>
      </c>
      <c r="D57" s="19">
        <f>D63+D80+D96+D101+D106+D111+D126+D132+D137+D140</f>
        <v>52853</v>
      </c>
      <c r="E57" s="19">
        <f>E63+E80+E96+E101+E106+E111+E126+E132+E137+E140</f>
        <v>71915.899999999994</v>
      </c>
      <c r="F57" s="19"/>
      <c r="G57" s="19"/>
      <c r="H57" s="19"/>
      <c r="I57" s="20"/>
      <c r="J57" s="20"/>
      <c r="K57" s="20"/>
      <c r="L57" s="20"/>
      <c r="M57" s="20"/>
      <c r="N57" s="20"/>
      <c r="O57" s="20"/>
      <c r="P57" s="54"/>
    </row>
    <row r="58" spans="1:16" x14ac:dyDescent="0.25">
      <c r="A58" s="55"/>
      <c r="B58" s="23" t="s">
        <v>14</v>
      </c>
      <c r="C58" s="19">
        <f t="shared" ref="C58:C59" si="7">D58+E58+F58+G58+H58</f>
        <v>80168.399999999994</v>
      </c>
      <c r="D58" s="19">
        <f>D64+D81++D107+D112+D128+D141</f>
        <v>9357.5</v>
      </c>
      <c r="E58" s="19">
        <f>E64+E81++E107+E112+E128+E141</f>
        <v>70810.899999999994</v>
      </c>
      <c r="F58" s="19"/>
      <c r="G58" s="19"/>
      <c r="H58" s="19"/>
      <c r="I58" s="20"/>
      <c r="J58" s="20"/>
      <c r="K58" s="20"/>
      <c r="L58" s="20"/>
      <c r="M58" s="20"/>
      <c r="N58" s="20"/>
      <c r="O58" s="20"/>
      <c r="P58" s="55"/>
    </row>
    <row r="59" spans="1:16" ht="112.5" x14ac:dyDescent="0.25">
      <c r="A59" s="22"/>
      <c r="B59" s="38" t="s">
        <v>15</v>
      </c>
      <c r="C59" s="37">
        <f t="shared" si="7"/>
        <v>43403.5</v>
      </c>
      <c r="D59" s="37">
        <f>D65+D82+D97+D102+D113+D127+D133</f>
        <v>43403.5</v>
      </c>
      <c r="E59" s="37"/>
      <c r="F59" s="37"/>
      <c r="G59" s="37"/>
      <c r="H59" s="37"/>
      <c r="I59" s="25"/>
      <c r="J59" s="25"/>
      <c r="K59" s="25"/>
      <c r="L59" s="25"/>
      <c r="M59" s="25"/>
      <c r="N59" s="25"/>
      <c r="O59" s="25"/>
      <c r="P59" s="22"/>
    </row>
    <row r="60" spans="1:16" ht="45" x14ac:dyDescent="0.25">
      <c r="A60" s="45" t="s">
        <v>96</v>
      </c>
      <c r="B60" s="5" t="s">
        <v>97</v>
      </c>
      <c r="C60" s="7">
        <f>D60+E60+F60+G60+H60</f>
        <v>193342.9</v>
      </c>
      <c r="D60" s="7">
        <f>D62+D63+D64+D65</f>
        <v>41608</v>
      </c>
      <c r="E60" s="7">
        <f>E62+E63+E64+E65</f>
        <v>151734.9</v>
      </c>
      <c r="F60" s="7"/>
      <c r="G60" s="7"/>
      <c r="H60" s="7"/>
      <c r="I60" s="4" t="s">
        <v>98</v>
      </c>
      <c r="J60" s="4">
        <v>31</v>
      </c>
      <c r="K60" s="4">
        <v>7</v>
      </c>
      <c r="L60" s="4">
        <v>24</v>
      </c>
      <c r="M60" s="4"/>
      <c r="N60" s="4"/>
      <c r="O60" s="4"/>
      <c r="P60" s="45" t="s">
        <v>305</v>
      </c>
    </row>
    <row r="61" spans="1:16" x14ac:dyDescent="0.25">
      <c r="A61" s="45"/>
      <c r="B61" s="5" t="s">
        <v>11</v>
      </c>
      <c r="C61" s="7"/>
      <c r="D61" s="7"/>
      <c r="E61" s="7"/>
      <c r="F61" s="7"/>
      <c r="G61" s="7"/>
      <c r="H61" s="7"/>
      <c r="I61" s="4"/>
      <c r="J61" s="4"/>
      <c r="K61" s="4"/>
      <c r="L61" s="4"/>
      <c r="M61" s="4"/>
      <c r="N61" s="4"/>
      <c r="O61" s="4"/>
      <c r="P61" s="45"/>
    </row>
    <row r="62" spans="1:16" x14ac:dyDescent="0.25">
      <c r="A62" s="45"/>
      <c r="B62" s="5" t="s">
        <v>12</v>
      </c>
      <c r="C62" s="7">
        <f t="shared" ref="C62:C71" si="8">D62+E62+F62+G62+H62</f>
        <v>96715.5</v>
      </c>
      <c r="D62" s="7">
        <f t="shared" ref="D62:E64" si="9">D68+D74</f>
        <v>20850</v>
      </c>
      <c r="E62" s="7">
        <f t="shared" si="9"/>
        <v>75865.5</v>
      </c>
      <c r="F62" s="7"/>
      <c r="G62" s="7"/>
      <c r="H62" s="7"/>
      <c r="I62" s="4"/>
      <c r="J62" s="4"/>
      <c r="K62" s="4"/>
      <c r="L62" s="4"/>
      <c r="M62" s="4"/>
      <c r="N62" s="4"/>
      <c r="O62" s="4"/>
      <c r="P62" s="45"/>
    </row>
    <row r="63" spans="1:16" x14ac:dyDescent="0.25">
      <c r="A63" s="45"/>
      <c r="B63" s="5" t="s">
        <v>13</v>
      </c>
      <c r="C63" s="7">
        <f t="shared" si="8"/>
        <v>48359.7</v>
      </c>
      <c r="D63" s="7">
        <f t="shared" si="9"/>
        <v>10425</v>
      </c>
      <c r="E63" s="7">
        <f t="shared" si="9"/>
        <v>37934.699999999997</v>
      </c>
      <c r="F63" s="7"/>
      <c r="G63" s="7"/>
      <c r="H63" s="7"/>
      <c r="I63" s="4"/>
      <c r="J63" s="4"/>
      <c r="K63" s="4"/>
      <c r="L63" s="4"/>
      <c r="M63" s="4"/>
      <c r="N63" s="4"/>
      <c r="O63" s="4"/>
      <c r="P63" s="45"/>
    </row>
    <row r="64" spans="1:16" x14ac:dyDescent="0.25">
      <c r="A64" s="45"/>
      <c r="B64" s="5" t="s">
        <v>14</v>
      </c>
      <c r="C64" s="7">
        <f t="shared" si="8"/>
        <v>47292.2</v>
      </c>
      <c r="D64" s="7">
        <f t="shared" si="9"/>
        <v>9357.5</v>
      </c>
      <c r="E64" s="7">
        <f t="shared" si="9"/>
        <v>37934.699999999997</v>
      </c>
      <c r="F64" s="7"/>
      <c r="G64" s="7"/>
      <c r="H64" s="7"/>
      <c r="I64" s="4"/>
      <c r="J64" s="4"/>
      <c r="K64" s="4"/>
      <c r="L64" s="4"/>
      <c r="M64" s="4"/>
      <c r="N64" s="4"/>
      <c r="O64" s="4"/>
      <c r="P64" s="45"/>
    </row>
    <row r="65" spans="1:16" ht="112.5" x14ac:dyDescent="0.25">
      <c r="A65" s="45"/>
      <c r="B65" s="14" t="s">
        <v>15</v>
      </c>
      <c r="C65" s="7">
        <f t="shared" si="8"/>
        <v>975.5</v>
      </c>
      <c r="D65" s="7">
        <f>D71</f>
        <v>975.5</v>
      </c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33.75" x14ac:dyDescent="0.25">
      <c r="A66" s="45"/>
      <c r="B66" s="5" t="s">
        <v>99</v>
      </c>
      <c r="C66" s="7">
        <f t="shared" si="8"/>
        <v>148522.9</v>
      </c>
      <c r="D66" s="7">
        <f>D68+D69+D70+D71</f>
        <v>41608</v>
      </c>
      <c r="E66" s="7">
        <f>E68+E69+E70+E71</f>
        <v>106914.9</v>
      </c>
      <c r="F66" s="6"/>
      <c r="G66" s="4"/>
      <c r="H66" s="4"/>
      <c r="I66" s="4" t="s">
        <v>98</v>
      </c>
      <c r="J66" s="4">
        <v>25</v>
      </c>
      <c r="K66" s="4">
        <v>7</v>
      </c>
      <c r="L66" s="4">
        <v>18</v>
      </c>
      <c r="M66" s="4"/>
      <c r="N66" s="4"/>
      <c r="O66" s="4"/>
      <c r="P66" s="45" t="s">
        <v>305</v>
      </c>
    </row>
    <row r="67" spans="1:16" ht="19.5" customHeight="1" x14ac:dyDescent="0.25">
      <c r="A67" s="45"/>
      <c r="B67" s="5" t="s">
        <v>11</v>
      </c>
      <c r="C67" s="7"/>
      <c r="D67" s="6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5"/>
    </row>
    <row r="68" spans="1:16" ht="19.5" customHeight="1" x14ac:dyDescent="0.25">
      <c r="A68" s="45"/>
      <c r="B68" s="5" t="s">
        <v>12</v>
      </c>
      <c r="C68" s="7">
        <f t="shared" si="8"/>
        <v>74305.5</v>
      </c>
      <c r="D68" s="7">
        <v>20850</v>
      </c>
      <c r="E68" s="7">
        <v>53455.5</v>
      </c>
      <c r="F68" s="7"/>
      <c r="G68" s="7"/>
      <c r="H68" s="7"/>
      <c r="I68" s="4"/>
      <c r="J68" s="4"/>
      <c r="K68" s="4"/>
      <c r="L68" s="4"/>
      <c r="M68" s="4"/>
      <c r="N68" s="4"/>
      <c r="O68" s="4"/>
      <c r="P68" s="45"/>
    </row>
    <row r="69" spans="1:16" ht="19.5" customHeight="1" x14ac:dyDescent="0.25">
      <c r="A69" s="45"/>
      <c r="B69" s="5" t="s">
        <v>13</v>
      </c>
      <c r="C69" s="7">
        <f t="shared" si="8"/>
        <v>37154.699999999997</v>
      </c>
      <c r="D69" s="7">
        <v>10425</v>
      </c>
      <c r="E69" s="7">
        <v>26729.7</v>
      </c>
      <c r="F69" s="7"/>
      <c r="G69" s="7"/>
      <c r="H69" s="7"/>
      <c r="I69" s="4"/>
      <c r="J69" s="4"/>
      <c r="K69" s="4"/>
      <c r="L69" s="4"/>
      <c r="M69" s="4"/>
      <c r="N69" s="4"/>
      <c r="O69" s="4"/>
      <c r="P69" s="45"/>
    </row>
    <row r="70" spans="1:16" ht="19.5" customHeight="1" x14ac:dyDescent="0.25">
      <c r="A70" s="45"/>
      <c r="B70" s="5" t="s">
        <v>14</v>
      </c>
      <c r="C70" s="7">
        <f t="shared" si="8"/>
        <v>36087.199999999997</v>
      </c>
      <c r="D70" s="7">
        <v>9357.5</v>
      </c>
      <c r="E70" s="7">
        <v>26729.7</v>
      </c>
      <c r="F70" s="7"/>
      <c r="G70" s="7"/>
      <c r="H70" s="7"/>
      <c r="I70" s="4"/>
      <c r="J70" s="4"/>
      <c r="K70" s="4"/>
      <c r="L70" s="4"/>
      <c r="M70" s="4"/>
      <c r="N70" s="4"/>
      <c r="O70" s="4"/>
      <c r="P70" s="45"/>
    </row>
    <row r="71" spans="1:16" ht="113.25" customHeight="1" x14ac:dyDescent="0.25">
      <c r="A71" s="23"/>
      <c r="B71" s="14" t="s">
        <v>15</v>
      </c>
      <c r="C71" s="19">
        <f t="shared" si="8"/>
        <v>975.5</v>
      </c>
      <c r="D71" s="19">
        <v>975.5</v>
      </c>
      <c r="E71" s="19"/>
      <c r="F71" s="19"/>
      <c r="G71" s="19"/>
      <c r="H71" s="19"/>
      <c r="I71" s="20"/>
      <c r="J71" s="20"/>
      <c r="K71" s="20"/>
      <c r="L71" s="20"/>
      <c r="M71" s="20"/>
      <c r="N71" s="20"/>
      <c r="O71" s="20"/>
      <c r="P71" s="20"/>
    </row>
    <row r="72" spans="1:16" ht="56.25" x14ac:dyDescent="0.25">
      <c r="A72" s="56"/>
      <c r="B72" s="5" t="s">
        <v>100</v>
      </c>
      <c r="C72" s="7">
        <f>E72+D72+F72+G72+H72</f>
        <v>44820</v>
      </c>
      <c r="D72" s="7"/>
      <c r="E72" s="7">
        <f>E74+E75+E76</f>
        <v>44820</v>
      </c>
      <c r="F72" s="7"/>
      <c r="G72" s="7"/>
      <c r="H72" s="7"/>
      <c r="I72" s="4" t="s">
        <v>98</v>
      </c>
      <c r="J72" s="4">
        <v>6</v>
      </c>
      <c r="K72" s="4"/>
      <c r="L72" s="4">
        <v>6</v>
      </c>
      <c r="M72" s="4"/>
      <c r="N72" s="4"/>
      <c r="O72" s="4"/>
      <c r="P72" s="45" t="s">
        <v>305</v>
      </c>
    </row>
    <row r="73" spans="1:16" x14ac:dyDescent="0.25">
      <c r="A73" s="56"/>
      <c r="B73" s="5" t="s">
        <v>11</v>
      </c>
      <c r="C73" s="7"/>
      <c r="D73" s="7"/>
      <c r="E73" s="16"/>
      <c r="F73" s="7"/>
      <c r="G73" s="7"/>
      <c r="H73" s="7"/>
      <c r="I73" s="4"/>
      <c r="J73" s="4"/>
      <c r="K73" s="4"/>
      <c r="L73" s="4"/>
      <c r="M73" s="4"/>
      <c r="N73" s="4"/>
      <c r="O73" s="4"/>
      <c r="P73" s="45"/>
    </row>
    <row r="74" spans="1:16" x14ac:dyDescent="0.25">
      <c r="A74" s="56"/>
      <c r="B74" s="5" t="s">
        <v>12</v>
      </c>
      <c r="C74" s="7">
        <f>E74+D74+F74+G74+H74</f>
        <v>22410</v>
      </c>
      <c r="D74" s="7"/>
      <c r="E74" s="7">
        <v>22410</v>
      </c>
      <c r="F74" s="7"/>
      <c r="G74" s="7"/>
      <c r="H74" s="7"/>
      <c r="I74" s="4"/>
      <c r="J74" s="4"/>
      <c r="K74" s="4"/>
      <c r="L74" s="4"/>
      <c r="M74" s="4"/>
      <c r="N74" s="4"/>
      <c r="O74" s="4"/>
      <c r="P74" s="45"/>
    </row>
    <row r="75" spans="1:16" x14ac:dyDescent="0.25">
      <c r="A75" s="56"/>
      <c r="B75" s="5" t="s">
        <v>13</v>
      </c>
      <c r="C75" s="7">
        <f t="shared" ref="C75:C76" si="10">E75+D75+F75+G75+H75</f>
        <v>11205</v>
      </c>
      <c r="D75" s="7"/>
      <c r="E75" s="7">
        <v>11205</v>
      </c>
      <c r="F75" s="7"/>
      <c r="G75" s="7"/>
      <c r="H75" s="7"/>
      <c r="I75" s="4"/>
      <c r="J75" s="4"/>
      <c r="K75" s="4"/>
      <c r="L75" s="4"/>
      <c r="M75" s="4"/>
      <c r="N75" s="4"/>
      <c r="O75" s="4"/>
      <c r="P75" s="45"/>
    </row>
    <row r="76" spans="1:16" x14ac:dyDescent="0.25">
      <c r="A76" s="56"/>
      <c r="B76" s="5" t="s">
        <v>14</v>
      </c>
      <c r="C76" s="7">
        <f t="shared" si="10"/>
        <v>11205</v>
      </c>
      <c r="D76" s="7"/>
      <c r="E76" s="7">
        <v>11205</v>
      </c>
      <c r="F76" s="7"/>
      <c r="G76" s="7"/>
      <c r="H76" s="7"/>
      <c r="I76" s="4"/>
      <c r="J76" s="4"/>
      <c r="K76" s="4"/>
      <c r="L76" s="4"/>
      <c r="M76" s="4"/>
      <c r="N76" s="4"/>
      <c r="O76" s="4"/>
      <c r="P76" s="45"/>
    </row>
    <row r="77" spans="1:16" ht="101.25" customHeight="1" x14ac:dyDescent="0.25">
      <c r="A77" s="53" t="s">
        <v>101</v>
      </c>
      <c r="B77" s="5" t="s">
        <v>102</v>
      </c>
      <c r="C77" s="7">
        <f>D77+E77+F77+G77+H77</f>
        <v>50925</v>
      </c>
      <c r="D77" s="7">
        <f>D79+D80+D81+D82</f>
        <v>34125</v>
      </c>
      <c r="E77" s="7">
        <f>E79+E80+E81+E82</f>
        <v>16800</v>
      </c>
      <c r="F77" s="7"/>
      <c r="G77" s="7"/>
      <c r="H77" s="7"/>
      <c r="I77" s="4" t="s">
        <v>114</v>
      </c>
      <c r="J77" s="4">
        <v>1424</v>
      </c>
      <c r="K77" s="4">
        <v>630</v>
      </c>
      <c r="L77" s="4">
        <v>794</v>
      </c>
      <c r="M77" s="4"/>
      <c r="N77" s="4"/>
      <c r="O77" s="4"/>
      <c r="P77" s="53" t="s">
        <v>305</v>
      </c>
    </row>
    <row r="78" spans="1:16" x14ac:dyDescent="0.25">
      <c r="A78" s="54"/>
      <c r="B78" s="5" t="s">
        <v>11</v>
      </c>
      <c r="C78" s="7"/>
      <c r="D78" s="7"/>
      <c r="E78" s="7"/>
      <c r="F78" s="7"/>
      <c r="G78" s="7"/>
      <c r="H78" s="7"/>
      <c r="I78" s="4"/>
      <c r="J78" s="4"/>
      <c r="K78" s="4"/>
      <c r="L78" s="4"/>
      <c r="M78" s="4"/>
      <c r="N78" s="4"/>
      <c r="O78" s="4"/>
      <c r="P78" s="54"/>
    </row>
    <row r="79" spans="1:16" x14ac:dyDescent="0.25">
      <c r="A79" s="54"/>
      <c r="B79" s="5" t="s">
        <v>12</v>
      </c>
      <c r="C79" s="7">
        <f>D79+E79+F79+G79+H79</f>
        <v>25462.5</v>
      </c>
      <c r="D79" s="7">
        <v>17062.5</v>
      </c>
      <c r="E79" s="7">
        <f>E85+E90</f>
        <v>8400</v>
      </c>
      <c r="F79" s="7"/>
      <c r="G79" s="7"/>
      <c r="H79" s="7"/>
      <c r="I79" s="4"/>
      <c r="J79" s="4"/>
      <c r="K79" s="4"/>
      <c r="L79" s="4"/>
      <c r="M79" s="4"/>
      <c r="N79" s="4"/>
      <c r="O79" s="4"/>
      <c r="P79" s="54"/>
    </row>
    <row r="80" spans="1:16" x14ac:dyDescent="0.25">
      <c r="A80" s="54"/>
      <c r="B80" s="5" t="s">
        <v>13</v>
      </c>
      <c r="C80" s="7">
        <f t="shared" ref="C80:C82" si="11">D80+E80+F80+G80+H80</f>
        <v>12731.25</v>
      </c>
      <c r="D80" s="7">
        <v>8531.25</v>
      </c>
      <c r="E80" s="7">
        <f>E86+E91</f>
        <v>4200</v>
      </c>
      <c r="F80" s="7"/>
      <c r="G80" s="7"/>
      <c r="H80" s="7"/>
      <c r="I80" s="4"/>
      <c r="J80" s="4"/>
      <c r="K80" s="4"/>
      <c r="L80" s="4"/>
      <c r="M80" s="4"/>
      <c r="N80" s="4"/>
      <c r="O80" s="4"/>
      <c r="P80" s="54"/>
    </row>
    <row r="81" spans="1:16" x14ac:dyDescent="0.25">
      <c r="A81" s="54"/>
      <c r="B81" s="5" t="s">
        <v>14</v>
      </c>
      <c r="C81" s="7">
        <f t="shared" si="11"/>
        <v>4200</v>
      </c>
      <c r="D81" s="7"/>
      <c r="E81" s="7">
        <f>E87+E92</f>
        <v>4200</v>
      </c>
      <c r="F81" s="7"/>
      <c r="G81" s="7"/>
      <c r="H81" s="7"/>
      <c r="I81" s="4"/>
      <c r="J81" s="4"/>
      <c r="K81" s="4"/>
      <c r="L81" s="4"/>
      <c r="M81" s="4"/>
      <c r="N81" s="4"/>
      <c r="O81" s="4"/>
      <c r="P81" s="54"/>
    </row>
    <row r="82" spans="1:16" ht="112.5" x14ac:dyDescent="0.25">
      <c r="A82" s="54"/>
      <c r="B82" s="14" t="s">
        <v>15</v>
      </c>
      <c r="C82" s="7">
        <f t="shared" si="11"/>
        <v>8531.25</v>
      </c>
      <c r="D82" s="7">
        <v>8531.25</v>
      </c>
      <c r="E82" s="7"/>
      <c r="F82" s="7"/>
      <c r="G82" s="7"/>
      <c r="H82" s="7"/>
      <c r="I82" s="4"/>
      <c r="J82" s="4"/>
      <c r="K82" s="4"/>
      <c r="L82" s="4"/>
      <c r="M82" s="4"/>
      <c r="N82" s="4"/>
      <c r="O82" s="4"/>
      <c r="P82" s="54"/>
    </row>
    <row r="83" spans="1:16" ht="126" customHeight="1" x14ac:dyDescent="0.25">
      <c r="A83" s="11"/>
      <c r="B83" s="18" t="s">
        <v>311</v>
      </c>
      <c r="C83" s="7">
        <f>E83+D83+F83+G83+H83</f>
        <v>15750</v>
      </c>
      <c r="D83" s="6"/>
      <c r="E83" s="6">
        <f>E85+E86+E87</f>
        <v>15750</v>
      </c>
      <c r="F83" s="6"/>
      <c r="G83" s="4"/>
      <c r="H83" s="4"/>
      <c r="I83" s="4" t="s">
        <v>103</v>
      </c>
      <c r="J83" s="4">
        <v>210</v>
      </c>
      <c r="K83" s="4"/>
      <c r="L83" s="4">
        <v>210</v>
      </c>
      <c r="M83" s="4"/>
      <c r="N83" s="4"/>
      <c r="O83" s="4"/>
      <c r="P83" s="11"/>
    </row>
    <row r="84" spans="1:16" x14ac:dyDescent="0.25">
      <c r="A84" s="11"/>
      <c r="B84" s="5" t="s">
        <v>11</v>
      </c>
      <c r="C84" s="6"/>
      <c r="D84" s="6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11"/>
    </row>
    <row r="85" spans="1:16" x14ac:dyDescent="0.25">
      <c r="A85" s="11"/>
      <c r="B85" s="5" t="s">
        <v>12</v>
      </c>
      <c r="C85" s="7">
        <f t="shared" ref="C85:C88" si="12">E85+D85+F85+G85+H85</f>
        <v>7875</v>
      </c>
      <c r="D85" s="7"/>
      <c r="E85" s="7">
        <v>7875</v>
      </c>
      <c r="F85" s="6"/>
      <c r="G85" s="4"/>
      <c r="H85" s="4"/>
      <c r="I85" s="4"/>
      <c r="J85" s="4"/>
      <c r="K85" s="4"/>
      <c r="L85" s="4"/>
      <c r="M85" s="4"/>
      <c r="N85" s="4"/>
      <c r="O85" s="4"/>
      <c r="P85" s="11"/>
    </row>
    <row r="86" spans="1:16" x14ac:dyDescent="0.25">
      <c r="A86" s="11"/>
      <c r="B86" s="5" t="s">
        <v>13</v>
      </c>
      <c r="C86" s="7">
        <f t="shared" si="12"/>
        <v>3937.5</v>
      </c>
      <c r="D86" s="7"/>
      <c r="E86" s="7">
        <v>3937.5</v>
      </c>
      <c r="F86" s="6"/>
      <c r="G86" s="4"/>
      <c r="H86" s="4"/>
      <c r="I86" s="4"/>
      <c r="J86" s="4"/>
      <c r="K86" s="4"/>
      <c r="L86" s="4"/>
      <c r="M86" s="4"/>
      <c r="N86" s="4"/>
      <c r="O86" s="4"/>
      <c r="P86" s="11"/>
    </row>
    <row r="87" spans="1:16" x14ac:dyDescent="0.25">
      <c r="A87" s="11"/>
      <c r="B87" s="5" t="s">
        <v>14</v>
      </c>
      <c r="C87" s="7">
        <f t="shared" si="12"/>
        <v>3937.5</v>
      </c>
      <c r="D87" s="7"/>
      <c r="E87" s="7">
        <v>3937.5</v>
      </c>
      <c r="F87" s="6"/>
      <c r="G87" s="4"/>
      <c r="H87" s="4"/>
      <c r="I87" s="4"/>
      <c r="J87" s="4"/>
      <c r="K87" s="4"/>
      <c r="L87" s="4"/>
      <c r="M87" s="4"/>
      <c r="N87" s="4"/>
      <c r="O87" s="4"/>
      <c r="P87" s="11"/>
    </row>
    <row r="88" spans="1:16" ht="22.5" x14ac:dyDescent="0.25">
      <c r="A88" s="22"/>
      <c r="B88" s="23" t="s">
        <v>104</v>
      </c>
      <c r="C88" s="19">
        <f t="shared" si="12"/>
        <v>1050</v>
      </c>
      <c r="D88" s="19"/>
      <c r="E88" s="19">
        <f>E90+E91+E92</f>
        <v>1050</v>
      </c>
      <c r="F88" s="21"/>
      <c r="G88" s="20"/>
      <c r="H88" s="20"/>
      <c r="I88" s="20" t="s">
        <v>105</v>
      </c>
      <c r="J88" s="20">
        <v>584</v>
      </c>
      <c r="K88" s="20"/>
      <c r="L88" s="20">
        <v>584</v>
      </c>
      <c r="M88" s="20"/>
      <c r="N88" s="20"/>
      <c r="O88" s="20"/>
      <c r="P88" s="22"/>
    </row>
    <row r="89" spans="1:16" x14ac:dyDescent="0.25">
      <c r="A89" s="11"/>
      <c r="B89" s="22" t="s">
        <v>11</v>
      </c>
      <c r="C89" s="37"/>
      <c r="D89" s="37"/>
      <c r="E89" s="37"/>
      <c r="F89" s="39"/>
      <c r="G89" s="25"/>
      <c r="H89" s="25"/>
      <c r="I89" s="25"/>
      <c r="J89" s="25"/>
      <c r="K89" s="25"/>
      <c r="L89" s="25"/>
      <c r="M89" s="25"/>
      <c r="N89" s="25"/>
      <c r="O89" s="25"/>
      <c r="P89" s="11"/>
    </row>
    <row r="90" spans="1:16" x14ac:dyDescent="0.25">
      <c r="A90" s="11"/>
      <c r="B90" s="5" t="s">
        <v>12</v>
      </c>
      <c r="C90" s="7">
        <f t="shared" ref="C90:C91" si="13">E90+D90+F90+G90+H90</f>
        <v>525</v>
      </c>
      <c r="D90" s="7"/>
      <c r="E90" s="7">
        <v>525</v>
      </c>
      <c r="F90" s="6"/>
      <c r="G90" s="4"/>
      <c r="H90" s="4"/>
      <c r="I90" s="4"/>
      <c r="J90" s="4"/>
      <c r="K90" s="4"/>
      <c r="L90" s="4"/>
      <c r="M90" s="4"/>
      <c r="N90" s="4"/>
      <c r="O90" s="4"/>
      <c r="P90" s="11"/>
    </row>
    <row r="91" spans="1:16" x14ac:dyDescent="0.25">
      <c r="A91" s="11"/>
      <c r="B91" s="5" t="s">
        <v>13</v>
      </c>
      <c r="C91" s="7">
        <f t="shared" si="13"/>
        <v>262.5</v>
      </c>
      <c r="D91" s="7"/>
      <c r="E91" s="7">
        <v>262.5</v>
      </c>
      <c r="F91" s="6"/>
      <c r="G91" s="4"/>
      <c r="H91" s="4"/>
      <c r="I91" s="4"/>
      <c r="J91" s="4"/>
      <c r="K91" s="4"/>
      <c r="L91" s="4"/>
      <c r="M91" s="4"/>
      <c r="N91" s="4"/>
      <c r="O91" s="4"/>
      <c r="P91" s="11"/>
    </row>
    <row r="92" spans="1:16" x14ac:dyDescent="0.25">
      <c r="A92" s="22"/>
      <c r="B92" s="5" t="s">
        <v>14</v>
      </c>
      <c r="C92" s="7">
        <f>E92+D92+F92+G92+H92</f>
        <v>262.5</v>
      </c>
      <c r="D92" s="7"/>
      <c r="E92" s="7">
        <v>262.5</v>
      </c>
      <c r="F92" s="6"/>
      <c r="G92" s="4"/>
      <c r="H92" s="4"/>
      <c r="I92" s="4"/>
      <c r="J92" s="4"/>
      <c r="K92" s="4"/>
      <c r="L92" s="4"/>
      <c r="M92" s="4"/>
      <c r="N92" s="4"/>
      <c r="O92" s="4"/>
      <c r="P92" s="22"/>
    </row>
    <row r="93" spans="1:16" ht="78.75" x14ac:dyDescent="0.25">
      <c r="A93" s="45" t="s">
        <v>106</v>
      </c>
      <c r="B93" s="5" t="s">
        <v>107</v>
      </c>
      <c r="C93" s="6">
        <f>D93+E93+F93+G93+H93</f>
        <v>26875</v>
      </c>
      <c r="D93" s="6">
        <f>D95+D96+D97</f>
        <v>26875</v>
      </c>
      <c r="E93" s="6"/>
      <c r="F93" s="6"/>
      <c r="G93" s="4"/>
      <c r="H93" s="4"/>
      <c r="I93" s="4" t="s">
        <v>108</v>
      </c>
      <c r="J93" s="4">
        <v>43</v>
      </c>
      <c r="K93" s="4">
        <v>43</v>
      </c>
      <c r="L93" s="4"/>
      <c r="M93" s="4"/>
      <c r="N93" s="4"/>
      <c r="O93" s="4"/>
      <c r="P93" s="45" t="s">
        <v>109</v>
      </c>
    </row>
    <row r="94" spans="1:16" x14ac:dyDescent="0.25">
      <c r="A94" s="45"/>
      <c r="B94" s="5" t="s">
        <v>11</v>
      </c>
      <c r="C94" s="6"/>
      <c r="D94" s="6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5"/>
    </row>
    <row r="95" spans="1:16" x14ac:dyDescent="0.25">
      <c r="A95" s="45"/>
      <c r="B95" s="5" t="s">
        <v>12</v>
      </c>
      <c r="C95" s="6">
        <f>D95+E95+F95+G95+H95</f>
        <v>13437.5</v>
      </c>
      <c r="D95" s="6">
        <v>13437.5</v>
      </c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5"/>
    </row>
    <row r="96" spans="1:16" x14ac:dyDescent="0.25">
      <c r="A96" s="45"/>
      <c r="B96" s="5" t="s">
        <v>13</v>
      </c>
      <c r="C96" s="6">
        <f t="shared" ref="C96:C97" si="14">D96+E96+F96+G96+H96</f>
        <v>6718.75</v>
      </c>
      <c r="D96" s="6">
        <v>6718.75</v>
      </c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5"/>
    </row>
    <row r="97" spans="1:16" ht="112.5" x14ac:dyDescent="0.25">
      <c r="A97" s="45"/>
      <c r="B97" s="14" t="s">
        <v>15</v>
      </c>
      <c r="C97" s="6">
        <f t="shared" si="14"/>
        <v>6718.75</v>
      </c>
      <c r="D97" s="6">
        <v>6718.75</v>
      </c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5"/>
    </row>
    <row r="98" spans="1:16" ht="90" x14ac:dyDescent="0.25">
      <c r="A98" s="45" t="s">
        <v>110</v>
      </c>
      <c r="B98" s="23" t="s">
        <v>111</v>
      </c>
      <c r="C98" s="19">
        <f>D98+E98+F98+G98+H98</f>
        <v>88200</v>
      </c>
      <c r="D98" s="19">
        <f>D100+D101+D102</f>
        <v>88200</v>
      </c>
      <c r="E98" s="21"/>
      <c r="F98" s="21"/>
      <c r="G98" s="20"/>
      <c r="H98" s="20"/>
      <c r="I98" s="20" t="s">
        <v>108</v>
      </c>
      <c r="J98" s="20">
        <v>1764</v>
      </c>
      <c r="K98" s="20">
        <v>1764</v>
      </c>
      <c r="L98" s="20"/>
      <c r="M98" s="20"/>
      <c r="N98" s="20"/>
      <c r="O98" s="20"/>
      <c r="P98" s="45" t="s">
        <v>109</v>
      </c>
    </row>
    <row r="99" spans="1:16" x14ac:dyDescent="0.25">
      <c r="A99" s="45"/>
      <c r="B99" s="23" t="s">
        <v>11</v>
      </c>
      <c r="C99" s="19"/>
      <c r="D99" s="19"/>
      <c r="E99" s="21"/>
      <c r="F99" s="21"/>
      <c r="G99" s="20"/>
      <c r="H99" s="20"/>
      <c r="I99" s="20"/>
      <c r="J99" s="20"/>
      <c r="K99" s="20"/>
      <c r="L99" s="20"/>
      <c r="M99" s="20"/>
      <c r="N99" s="20"/>
      <c r="O99" s="20"/>
      <c r="P99" s="45"/>
    </row>
    <row r="100" spans="1:16" x14ac:dyDescent="0.25">
      <c r="A100" s="45"/>
      <c r="B100" s="23" t="s">
        <v>12</v>
      </c>
      <c r="C100" s="19">
        <f>D100+E100+F100+G100+H100</f>
        <v>44100</v>
      </c>
      <c r="D100" s="19">
        <v>44100</v>
      </c>
      <c r="E100" s="21"/>
      <c r="F100" s="21"/>
      <c r="G100" s="20"/>
      <c r="H100" s="20"/>
      <c r="I100" s="20"/>
      <c r="J100" s="20"/>
      <c r="K100" s="20"/>
      <c r="L100" s="20"/>
      <c r="M100" s="20"/>
      <c r="N100" s="20"/>
      <c r="O100" s="20"/>
      <c r="P100" s="45"/>
    </row>
    <row r="101" spans="1:16" x14ac:dyDescent="0.25">
      <c r="A101" s="45"/>
      <c r="B101" s="23" t="s">
        <v>13</v>
      </c>
      <c r="C101" s="19">
        <f>D101+E101+F101+G101+H101</f>
        <v>22050</v>
      </c>
      <c r="D101" s="19">
        <v>22050</v>
      </c>
      <c r="E101" s="21"/>
      <c r="F101" s="21"/>
      <c r="G101" s="20"/>
      <c r="H101" s="20"/>
      <c r="I101" s="20"/>
      <c r="J101" s="20"/>
      <c r="K101" s="20"/>
      <c r="L101" s="20"/>
      <c r="M101" s="20"/>
      <c r="N101" s="20"/>
      <c r="O101" s="20"/>
      <c r="P101" s="45"/>
    </row>
    <row r="102" spans="1:16" ht="112.5" x14ac:dyDescent="0.25">
      <c r="A102" s="45"/>
      <c r="B102" s="14" t="s">
        <v>15</v>
      </c>
      <c r="C102" s="19">
        <f>D102+E102+F102+G102+H102</f>
        <v>22050</v>
      </c>
      <c r="D102" s="19">
        <v>22050</v>
      </c>
      <c r="E102" s="21"/>
      <c r="F102" s="21"/>
      <c r="G102" s="20"/>
      <c r="H102" s="20"/>
      <c r="I102" s="20"/>
      <c r="J102" s="20"/>
      <c r="K102" s="20"/>
      <c r="L102" s="20"/>
      <c r="M102" s="20"/>
      <c r="N102" s="20"/>
      <c r="O102" s="20"/>
      <c r="P102" s="45"/>
    </row>
    <row r="103" spans="1:16" ht="213.75" x14ac:dyDescent="0.25">
      <c r="A103" s="45" t="s">
        <v>112</v>
      </c>
      <c r="B103" s="5" t="s">
        <v>113</v>
      </c>
      <c r="C103" s="7">
        <f>E103+D103+F103+G103+H103</f>
        <v>106000.29999999999</v>
      </c>
      <c r="D103" s="7"/>
      <c r="E103" s="7">
        <f>E105+E106+E107</f>
        <v>106000.29999999999</v>
      </c>
      <c r="F103" s="7"/>
      <c r="G103" s="7"/>
      <c r="H103" s="7"/>
      <c r="I103" s="4" t="s">
        <v>114</v>
      </c>
      <c r="J103" s="4">
        <v>666</v>
      </c>
      <c r="K103" s="4"/>
      <c r="L103" s="4">
        <v>666</v>
      </c>
      <c r="M103" s="4"/>
      <c r="N103" s="4"/>
      <c r="O103" s="4"/>
      <c r="P103" s="45" t="s">
        <v>306</v>
      </c>
    </row>
    <row r="104" spans="1:16" ht="21" customHeight="1" x14ac:dyDescent="0.25">
      <c r="A104" s="45"/>
      <c r="B104" s="5" t="s">
        <v>11</v>
      </c>
      <c r="C104" s="7"/>
      <c r="D104" s="7"/>
      <c r="E104" s="7"/>
      <c r="F104" s="7"/>
      <c r="G104" s="7"/>
      <c r="H104" s="7"/>
      <c r="I104" s="4"/>
      <c r="J104" s="4"/>
      <c r="K104" s="4"/>
      <c r="L104" s="4"/>
      <c r="M104" s="4"/>
      <c r="N104" s="4"/>
      <c r="O104" s="4"/>
      <c r="P104" s="45"/>
    </row>
    <row r="105" spans="1:16" ht="21.75" customHeight="1" x14ac:dyDescent="0.25">
      <c r="A105" s="45"/>
      <c r="B105" s="5" t="s">
        <v>12</v>
      </c>
      <c r="C105" s="7">
        <f t="shared" ref="C105:C107" si="15">E105+D105+F105+G105+H105</f>
        <v>53002.2</v>
      </c>
      <c r="D105" s="7"/>
      <c r="E105" s="7">
        <v>53002.2</v>
      </c>
      <c r="F105" s="7"/>
      <c r="G105" s="7"/>
      <c r="H105" s="7"/>
      <c r="I105" s="4"/>
      <c r="J105" s="4"/>
      <c r="K105" s="4"/>
      <c r="L105" s="4"/>
      <c r="M105" s="4"/>
      <c r="N105" s="4"/>
      <c r="O105" s="4"/>
      <c r="P105" s="45"/>
    </row>
    <row r="106" spans="1:16" ht="21.75" customHeight="1" x14ac:dyDescent="0.25">
      <c r="A106" s="45"/>
      <c r="B106" s="5" t="s">
        <v>13</v>
      </c>
      <c r="C106" s="7">
        <f t="shared" si="15"/>
        <v>26499</v>
      </c>
      <c r="D106" s="7"/>
      <c r="E106" s="7">
        <v>26499</v>
      </c>
      <c r="F106" s="7"/>
      <c r="G106" s="7"/>
      <c r="H106" s="7"/>
      <c r="I106" s="4"/>
      <c r="J106" s="4"/>
      <c r="K106" s="4"/>
      <c r="L106" s="4"/>
      <c r="M106" s="4"/>
      <c r="N106" s="4"/>
      <c r="O106" s="4"/>
      <c r="P106" s="45"/>
    </row>
    <row r="107" spans="1:16" ht="21.75" customHeight="1" x14ac:dyDescent="0.25">
      <c r="A107" s="45"/>
      <c r="B107" s="5" t="s">
        <v>14</v>
      </c>
      <c r="C107" s="7">
        <f t="shared" si="15"/>
        <v>26499.1</v>
      </c>
      <c r="D107" s="7"/>
      <c r="E107" s="7">
        <v>26499.1</v>
      </c>
      <c r="F107" s="7"/>
      <c r="G107" s="7"/>
      <c r="H107" s="7"/>
      <c r="I107" s="4"/>
      <c r="J107" s="4"/>
      <c r="K107" s="4"/>
      <c r="L107" s="4"/>
      <c r="M107" s="4"/>
      <c r="N107" s="4"/>
      <c r="O107" s="4"/>
      <c r="P107" s="45"/>
    </row>
    <row r="108" spans="1:16" ht="33.75" x14ac:dyDescent="0.25">
      <c r="A108" s="45" t="s">
        <v>115</v>
      </c>
      <c r="B108" s="23" t="s">
        <v>116</v>
      </c>
      <c r="C108" s="21">
        <f>D108+E108+F108+G108+H108</f>
        <v>9032.7999999999993</v>
      </c>
      <c r="D108" s="21">
        <f>D110+D111+D112+D113</f>
        <v>4750</v>
      </c>
      <c r="E108" s="21">
        <f>E110+E111+E112+E113</f>
        <v>4282.8</v>
      </c>
      <c r="F108" s="21"/>
      <c r="G108" s="20"/>
      <c r="H108" s="20"/>
      <c r="I108" s="20" t="s">
        <v>117</v>
      </c>
      <c r="J108" s="20">
        <v>95</v>
      </c>
      <c r="K108" s="20">
        <v>25</v>
      </c>
      <c r="L108" s="20">
        <v>70</v>
      </c>
      <c r="M108" s="20"/>
      <c r="N108" s="20"/>
      <c r="O108" s="20"/>
      <c r="P108" s="45" t="s">
        <v>306</v>
      </c>
    </row>
    <row r="109" spans="1:16" ht="21" customHeight="1" x14ac:dyDescent="0.25">
      <c r="A109" s="45"/>
      <c r="B109" s="23" t="s">
        <v>11</v>
      </c>
      <c r="C109" s="21"/>
      <c r="D109" s="21"/>
      <c r="E109" s="21"/>
      <c r="F109" s="21"/>
      <c r="G109" s="20"/>
      <c r="H109" s="20"/>
      <c r="I109" s="20"/>
      <c r="J109" s="20"/>
      <c r="K109" s="20"/>
      <c r="L109" s="20"/>
      <c r="M109" s="20"/>
      <c r="N109" s="20"/>
      <c r="O109" s="20"/>
      <c r="P109" s="45"/>
    </row>
    <row r="110" spans="1:16" ht="21" customHeight="1" x14ac:dyDescent="0.25">
      <c r="A110" s="45"/>
      <c r="B110" s="23" t="s">
        <v>12</v>
      </c>
      <c r="C110" s="21">
        <f>D110+E110+F110+G110+H110</f>
        <v>5046.8</v>
      </c>
      <c r="D110" s="21">
        <v>2375</v>
      </c>
      <c r="E110" s="21">
        <f>E116+E120</f>
        <v>2671.8</v>
      </c>
      <c r="F110" s="21"/>
      <c r="G110" s="20"/>
      <c r="H110" s="20"/>
      <c r="I110" s="20"/>
      <c r="J110" s="20"/>
      <c r="K110" s="20"/>
      <c r="L110" s="20"/>
      <c r="M110" s="20"/>
      <c r="N110" s="20"/>
      <c r="O110" s="20"/>
      <c r="P110" s="45"/>
    </row>
    <row r="111" spans="1:16" ht="21" customHeight="1" x14ac:dyDescent="0.25">
      <c r="A111" s="45"/>
      <c r="B111" s="23" t="s">
        <v>13</v>
      </c>
      <c r="C111" s="21">
        <f t="shared" ref="C111:C113" si="16">D111+E111+F111+G111+H111</f>
        <v>2523.4</v>
      </c>
      <c r="D111" s="21">
        <v>1187.5</v>
      </c>
      <c r="E111" s="21">
        <f>E117+E121</f>
        <v>1335.9</v>
      </c>
      <c r="F111" s="21"/>
      <c r="G111" s="20"/>
      <c r="H111" s="20"/>
      <c r="I111" s="20"/>
      <c r="J111" s="20"/>
      <c r="K111" s="20"/>
      <c r="L111" s="20"/>
      <c r="M111" s="20"/>
      <c r="N111" s="20"/>
      <c r="O111" s="20"/>
      <c r="P111" s="45"/>
    </row>
    <row r="112" spans="1:16" ht="21" customHeight="1" x14ac:dyDescent="0.25">
      <c r="A112" s="45"/>
      <c r="B112" s="23" t="s">
        <v>14</v>
      </c>
      <c r="C112" s="21">
        <f t="shared" si="16"/>
        <v>275.10000000000002</v>
      </c>
      <c r="D112" s="21"/>
      <c r="E112" s="21">
        <f>E122</f>
        <v>275.10000000000002</v>
      </c>
      <c r="F112" s="21"/>
      <c r="G112" s="20"/>
      <c r="H112" s="20"/>
      <c r="I112" s="20"/>
      <c r="J112" s="20"/>
      <c r="K112" s="20"/>
      <c r="L112" s="20"/>
      <c r="M112" s="20"/>
      <c r="N112" s="20"/>
      <c r="O112" s="20"/>
      <c r="P112" s="45"/>
    </row>
    <row r="113" spans="1:16" ht="114.75" customHeight="1" x14ac:dyDescent="0.25">
      <c r="A113" s="45"/>
      <c r="B113" s="14" t="s">
        <v>15</v>
      </c>
      <c r="C113" s="19">
        <f t="shared" si="16"/>
        <v>1187.5</v>
      </c>
      <c r="D113" s="19">
        <v>1187.5</v>
      </c>
      <c r="E113" s="19"/>
      <c r="F113" s="21"/>
      <c r="G113" s="20"/>
      <c r="H113" s="20"/>
      <c r="I113" s="20"/>
      <c r="J113" s="20"/>
      <c r="K113" s="20"/>
      <c r="L113" s="20"/>
      <c r="M113" s="20"/>
      <c r="N113" s="20"/>
      <c r="O113" s="20"/>
      <c r="P113" s="45"/>
    </row>
    <row r="114" spans="1:16" ht="60" customHeight="1" x14ac:dyDescent="0.25">
      <c r="A114" s="45"/>
      <c r="B114" s="23" t="s">
        <v>118</v>
      </c>
      <c r="C114" s="19">
        <f>E114+D114+F114+G114+H114</f>
        <v>1460.3</v>
      </c>
      <c r="D114" s="19"/>
      <c r="E114" s="19">
        <f>E116+E117</f>
        <v>1460.3</v>
      </c>
      <c r="F114" s="21"/>
      <c r="G114" s="20"/>
      <c r="H114" s="20"/>
      <c r="I114" s="20" t="s">
        <v>114</v>
      </c>
      <c r="J114" s="20">
        <v>65</v>
      </c>
      <c r="K114" s="20"/>
      <c r="L114" s="20">
        <v>65</v>
      </c>
      <c r="M114" s="20"/>
      <c r="N114" s="20"/>
      <c r="O114" s="20"/>
      <c r="P114" s="45"/>
    </row>
    <row r="115" spans="1:16" x14ac:dyDescent="0.25">
      <c r="A115" s="56"/>
      <c r="B115" s="5" t="s">
        <v>11</v>
      </c>
      <c r="C115" s="7"/>
      <c r="D115" s="7"/>
      <c r="E115" s="7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56"/>
    </row>
    <row r="116" spans="1:16" x14ac:dyDescent="0.25">
      <c r="A116" s="56"/>
      <c r="B116" s="5" t="s">
        <v>12</v>
      </c>
      <c r="C116" s="7">
        <f t="shared" ref="C116:C117" si="17">E116+D116+F116+G116+H116</f>
        <v>973.5</v>
      </c>
      <c r="D116" s="7"/>
      <c r="E116" s="7">
        <v>973.5</v>
      </c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56"/>
    </row>
    <row r="117" spans="1:16" x14ac:dyDescent="0.25">
      <c r="A117" s="56"/>
      <c r="B117" s="5" t="s">
        <v>13</v>
      </c>
      <c r="C117" s="7">
        <f t="shared" si="17"/>
        <v>486.8</v>
      </c>
      <c r="D117" s="7"/>
      <c r="E117" s="7">
        <v>486.8</v>
      </c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56"/>
    </row>
    <row r="118" spans="1:16" ht="45" x14ac:dyDescent="0.25">
      <c r="A118" s="56"/>
      <c r="B118" s="5" t="s">
        <v>119</v>
      </c>
      <c r="C118" s="7">
        <f>E118+D118+F118+G118+H118</f>
        <v>2822.5</v>
      </c>
      <c r="D118" s="7"/>
      <c r="E118" s="7">
        <f>E120+E121+E122</f>
        <v>2822.5</v>
      </c>
      <c r="F118" s="6"/>
      <c r="G118" s="4"/>
      <c r="H118" s="4"/>
      <c r="I118" s="4" t="s">
        <v>114</v>
      </c>
      <c r="J118" s="4">
        <v>5</v>
      </c>
      <c r="K118" s="4"/>
      <c r="L118" s="4">
        <v>5</v>
      </c>
      <c r="M118" s="4"/>
      <c r="N118" s="4"/>
      <c r="O118" s="4"/>
      <c r="P118" s="56"/>
    </row>
    <row r="119" spans="1:16" x14ac:dyDescent="0.25">
      <c r="A119" s="56"/>
      <c r="B119" s="5" t="s">
        <v>11</v>
      </c>
      <c r="C119" s="7"/>
      <c r="D119" s="7"/>
      <c r="E119" s="16"/>
      <c r="F119" s="6"/>
      <c r="G119" s="4"/>
      <c r="H119" s="4"/>
      <c r="I119" s="5"/>
      <c r="J119" s="5"/>
      <c r="K119" s="5"/>
      <c r="L119" s="5"/>
      <c r="M119" s="5"/>
      <c r="N119" s="5"/>
      <c r="O119" s="5"/>
      <c r="P119" s="56"/>
    </row>
    <row r="120" spans="1:16" x14ac:dyDescent="0.25">
      <c r="A120" s="56"/>
      <c r="B120" s="5" t="s">
        <v>12</v>
      </c>
      <c r="C120" s="7">
        <f t="shared" ref="C120:C121" si="18">E120+D120+F120+G120+H120</f>
        <v>1698.3</v>
      </c>
      <c r="D120" s="7"/>
      <c r="E120" s="7">
        <v>1698.3</v>
      </c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56"/>
    </row>
    <row r="121" spans="1:16" x14ac:dyDescent="0.25">
      <c r="A121" s="56"/>
      <c r="B121" s="5" t="s">
        <v>13</v>
      </c>
      <c r="C121" s="7">
        <f t="shared" si="18"/>
        <v>849.1</v>
      </c>
      <c r="D121" s="7"/>
      <c r="E121" s="7">
        <v>849.1</v>
      </c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56"/>
    </row>
    <row r="122" spans="1:16" x14ac:dyDescent="0.25">
      <c r="A122" s="56"/>
      <c r="B122" s="5" t="s">
        <v>14</v>
      </c>
      <c r="C122" s="7">
        <f>E122+D122+F122+G122+H122</f>
        <v>275.10000000000002</v>
      </c>
      <c r="D122" s="7"/>
      <c r="E122" s="7">
        <v>275.10000000000002</v>
      </c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56"/>
    </row>
    <row r="123" spans="1:16" ht="67.5" x14ac:dyDescent="0.25">
      <c r="A123" s="45" t="s">
        <v>120</v>
      </c>
      <c r="B123" s="5" t="s">
        <v>121</v>
      </c>
      <c r="C123" s="7">
        <f>D123+E123+F123+G123+H123</f>
        <v>758.5</v>
      </c>
      <c r="D123" s="7">
        <f>D125+D126+D127+D128</f>
        <v>520</v>
      </c>
      <c r="E123" s="7">
        <f>E125+E126+E127+E128</f>
        <v>238.5</v>
      </c>
      <c r="F123" s="6"/>
      <c r="G123" s="4"/>
      <c r="H123" s="4"/>
      <c r="I123" s="4" t="s">
        <v>122</v>
      </c>
      <c r="J123" s="4">
        <v>204</v>
      </c>
      <c r="K123" s="4">
        <v>104</v>
      </c>
      <c r="L123" s="4">
        <v>100</v>
      </c>
      <c r="M123" s="4"/>
      <c r="N123" s="4"/>
      <c r="O123" s="4"/>
      <c r="P123" s="45" t="s">
        <v>306</v>
      </c>
    </row>
    <row r="124" spans="1:16" x14ac:dyDescent="0.25">
      <c r="A124" s="45"/>
      <c r="B124" s="5" t="s">
        <v>11</v>
      </c>
      <c r="C124" s="6"/>
      <c r="D124" s="6"/>
      <c r="E124" s="6"/>
      <c r="F124" s="6"/>
      <c r="G124" s="4"/>
      <c r="H124" s="4"/>
      <c r="I124" s="5"/>
      <c r="J124" s="5"/>
      <c r="K124" s="5"/>
      <c r="L124" s="4"/>
      <c r="M124" s="4"/>
      <c r="N124" s="4"/>
      <c r="O124" s="4"/>
      <c r="P124" s="45"/>
    </row>
    <row r="125" spans="1:16" x14ac:dyDescent="0.25">
      <c r="A125" s="45"/>
      <c r="B125" s="5" t="s">
        <v>12</v>
      </c>
      <c r="C125" s="7">
        <f>D125+E125+F125+G125+H125</f>
        <v>379.3</v>
      </c>
      <c r="D125" s="7">
        <v>260</v>
      </c>
      <c r="E125" s="7">
        <v>119.3</v>
      </c>
      <c r="F125" s="7"/>
      <c r="G125" s="7"/>
      <c r="H125" s="7"/>
      <c r="I125" s="4"/>
      <c r="J125" s="4"/>
      <c r="K125" s="4"/>
      <c r="L125" s="4"/>
      <c r="M125" s="4"/>
      <c r="N125" s="4"/>
      <c r="O125" s="4"/>
      <c r="P125" s="45"/>
    </row>
    <row r="126" spans="1:16" x14ac:dyDescent="0.25">
      <c r="A126" s="45"/>
      <c r="B126" s="5" t="s">
        <v>13</v>
      </c>
      <c r="C126" s="7">
        <f t="shared" ref="C126:C128" si="19">D126+E126+F126+G126+H126</f>
        <v>189.6</v>
      </c>
      <c r="D126" s="7">
        <v>130</v>
      </c>
      <c r="E126" s="7">
        <v>59.6</v>
      </c>
      <c r="F126" s="7"/>
      <c r="G126" s="7"/>
      <c r="H126" s="7"/>
      <c r="I126" s="4"/>
      <c r="J126" s="4"/>
      <c r="K126" s="4"/>
      <c r="L126" s="4"/>
      <c r="M126" s="4"/>
      <c r="N126" s="4"/>
      <c r="O126" s="4"/>
      <c r="P126" s="45"/>
    </row>
    <row r="127" spans="1:16" ht="112.5" x14ac:dyDescent="0.25">
      <c r="A127" s="45"/>
      <c r="B127" s="14" t="s">
        <v>15</v>
      </c>
      <c r="C127" s="7">
        <f t="shared" si="19"/>
        <v>130</v>
      </c>
      <c r="D127" s="7">
        <v>130</v>
      </c>
      <c r="E127" s="7"/>
      <c r="F127" s="7"/>
      <c r="G127" s="7"/>
      <c r="H127" s="7"/>
      <c r="I127" s="4"/>
      <c r="J127" s="4"/>
      <c r="K127" s="4"/>
      <c r="L127" s="4"/>
      <c r="M127" s="4"/>
      <c r="N127" s="4"/>
      <c r="O127" s="4"/>
      <c r="P127" s="45"/>
    </row>
    <row r="128" spans="1:16" x14ac:dyDescent="0.25">
      <c r="A128" s="45"/>
      <c r="B128" s="5" t="s">
        <v>14</v>
      </c>
      <c r="C128" s="7">
        <f t="shared" si="19"/>
        <v>59.6</v>
      </c>
      <c r="D128" s="7"/>
      <c r="E128" s="7">
        <v>59.6</v>
      </c>
      <c r="F128" s="7"/>
      <c r="G128" s="7"/>
      <c r="H128" s="7"/>
      <c r="I128" s="4"/>
      <c r="J128" s="4"/>
      <c r="K128" s="4"/>
      <c r="L128" s="4"/>
      <c r="M128" s="4"/>
      <c r="N128" s="4"/>
      <c r="O128" s="4"/>
      <c r="P128" s="45"/>
    </row>
    <row r="129" spans="1:16" ht="123.75" x14ac:dyDescent="0.25">
      <c r="A129" s="53" t="s">
        <v>123</v>
      </c>
      <c r="B129" s="23" t="s">
        <v>124</v>
      </c>
      <c r="C129" s="19">
        <f>D129+E129+F129+G129+H129</f>
        <v>15242</v>
      </c>
      <c r="D129" s="19">
        <f>D131+D132+D133</f>
        <v>15242</v>
      </c>
      <c r="E129" s="19"/>
      <c r="F129" s="19"/>
      <c r="G129" s="19"/>
      <c r="H129" s="19"/>
      <c r="I129" s="20" t="s">
        <v>125</v>
      </c>
      <c r="J129" s="20" t="s">
        <v>126</v>
      </c>
      <c r="K129" s="20" t="s">
        <v>126</v>
      </c>
      <c r="L129" s="20"/>
      <c r="M129" s="20"/>
      <c r="N129" s="20"/>
      <c r="O129" s="20"/>
      <c r="P129" s="53" t="s">
        <v>109</v>
      </c>
    </row>
    <row r="130" spans="1:16" x14ac:dyDescent="0.25">
      <c r="A130" s="54"/>
      <c r="B130" s="23" t="s">
        <v>11</v>
      </c>
      <c r="C130" s="21"/>
      <c r="D130" s="21"/>
      <c r="E130" s="21"/>
      <c r="F130" s="21"/>
      <c r="G130" s="20"/>
      <c r="H130" s="20"/>
      <c r="I130" s="23"/>
      <c r="J130" s="23"/>
      <c r="K130" s="23"/>
      <c r="L130" s="20"/>
      <c r="M130" s="20"/>
      <c r="N130" s="20"/>
      <c r="O130" s="20"/>
      <c r="P130" s="54"/>
    </row>
    <row r="131" spans="1:16" x14ac:dyDescent="0.25">
      <c r="A131" s="54"/>
      <c r="B131" s="23" t="s">
        <v>12</v>
      </c>
      <c r="C131" s="21">
        <f>D131+E131+F131+G131+H131</f>
        <v>7621</v>
      </c>
      <c r="D131" s="21">
        <v>7621</v>
      </c>
      <c r="E131" s="21"/>
      <c r="F131" s="21"/>
      <c r="G131" s="20"/>
      <c r="H131" s="20"/>
      <c r="I131" s="20"/>
      <c r="J131" s="20"/>
      <c r="K131" s="20"/>
      <c r="L131" s="20"/>
      <c r="M131" s="20"/>
      <c r="N131" s="20"/>
      <c r="O131" s="20"/>
      <c r="P131" s="54"/>
    </row>
    <row r="132" spans="1:16" x14ac:dyDescent="0.25">
      <c r="A132" s="55"/>
      <c r="B132" s="23" t="s">
        <v>13</v>
      </c>
      <c r="C132" s="21">
        <f t="shared" ref="C132:C133" si="20">D132+E132+F132+G132+H132</f>
        <v>3810.5</v>
      </c>
      <c r="D132" s="21">
        <v>3810.5</v>
      </c>
      <c r="E132" s="21"/>
      <c r="F132" s="21"/>
      <c r="G132" s="20"/>
      <c r="H132" s="20"/>
      <c r="I132" s="20"/>
      <c r="J132" s="20"/>
      <c r="K132" s="20"/>
      <c r="L132" s="20"/>
      <c r="M132" s="20"/>
      <c r="N132" s="20"/>
      <c r="O132" s="20"/>
      <c r="P132" s="55"/>
    </row>
    <row r="133" spans="1:16" ht="112.5" x14ac:dyDescent="0.25">
      <c r="A133" s="22"/>
      <c r="B133" s="38" t="s">
        <v>15</v>
      </c>
      <c r="C133" s="39">
        <f t="shared" si="20"/>
        <v>3810.5</v>
      </c>
      <c r="D133" s="39">
        <v>3810.5</v>
      </c>
      <c r="E133" s="39"/>
      <c r="F133" s="39"/>
      <c r="G133" s="25"/>
      <c r="H133" s="25"/>
      <c r="I133" s="25"/>
      <c r="J133" s="25"/>
      <c r="K133" s="25"/>
      <c r="L133" s="25"/>
      <c r="M133" s="25"/>
      <c r="N133" s="25"/>
      <c r="O133" s="25"/>
      <c r="P133" s="22"/>
    </row>
    <row r="134" spans="1:16" ht="33.75" customHeight="1" x14ac:dyDescent="0.25">
      <c r="A134" s="45" t="s">
        <v>127</v>
      </c>
      <c r="B134" s="14" t="s">
        <v>128</v>
      </c>
      <c r="C134" s="7">
        <f>E134+D134+F134+G134+H134</f>
        <v>132.80000000000001</v>
      </c>
      <c r="D134" s="17"/>
      <c r="E134" s="7">
        <f>E136+E137</f>
        <v>132.80000000000001</v>
      </c>
      <c r="F134" s="7"/>
      <c r="G134" s="7"/>
      <c r="H134" s="7"/>
      <c r="I134" s="4" t="s">
        <v>129</v>
      </c>
      <c r="J134" s="4">
        <v>156</v>
      </c>
      <c r="K134" s="4"/>
      <c r="L134" s="4">
        <v>156</v>
      </c>
      <c r="M134" s="4"/>
      <c r="N134" s="4"/>
      <c r="O134" s="4"/>
      <c r="P134" s="53" t="s">
        <v>306</v>
      </c>
    </row>
    <row r="135" spans="1:16" x14ac:dyDescent="0.25">
      <c r="A135" s="45"/>
      <c r="B135" s="5" t="s">
        <v>11</v>
      </c>
      <c r="C135" s="7"/>
      <c r="D135" s="17"/>
      <c r="E135" s="7"/>
      <c r="F135" s="7"/>
      <c r="G135" s="7"/>
      <c r="H135" s="7"/>
      <c r="I135" s="5"/>
      <c r="J135" s="5"/>
      <c r="K135" s="5"/>
      <c r="L135" s="5"/>
      <c r="M135" s="4"/>
      <c r="N135" s="4"/>
      <c r="O135" s="4"/>
      <c r="P135" s="54"/>
    </row>
    <row r="136" spans="1:16" ht="23.25" customHeight="1" x14ac:dyDescent="0.25">
      <c r="A136" s="45"/>
      <c r="B136" s="5" t="s">
        <v>12</v>
      </c>
      <c r="C136" s="7">
        <f t="shared" ref="C136:C137" si="21">E136+D136+F136+G136+H136</f>
        <v>88.5</v>
      </c>
      <c r="D136" s="17"/>
      <c r="E136" s="7">
        <v>88.5</v>
      </c>
      <c r="F136" s="7"/>
      <c r="G136" s="7"/>
      <c r="H136" s="7"/>
      <c r="I136" s="4"/>
      <c r="J136" s="4"/>
      <c r="K136" s="4"/>
      <c r="L136" s="4"/>
      <c r="M136" s="4"/>
      <c r="N136" s="4"/>
      <c r="O136" s="4"/>
      <c r="P136" s="54"/>
    </row>
    <row r="137" spans="1:16" ht="45" customHeight="1" x14ac:dyDescent="0.25">
      <c r="A137" s="45"/>
      <c r="B137" s="5" t="s">
        <v>13</v>
      </c>
      <c r="C137" s="7">
        <f t="shared" si="21"/>
        <v>44.3</v>
      </c>
      <c r="D137" s="17"/>
      <c r="E137" s="7">
        <v>44.3</v>
      </c>
      <c r="F137" s="7"/>
      <c r="G137" s="7"/>
      <c r="H137" s="7"/>
      <c r="I137" s="4"/>
      <c r="J137" s="4"/>
      <c r="K137" s="4"/>
      <c r="L137" s="4"/>
      <c r="M137" s="4"/>
      <c r="N137" s="4"/>
      <c r="O137" s="4"/>
      <c r="P137" s="55"/>
    </row>
    <row r="138" spans="1:16" ht="45" customHeight="1" x14ac:dyDescent="0.25">
      <c r="A138" s="53" t="s">
        <v>130</v>
      </c>
      <c r="B138" s="23" t="s">
        <v>131</v>
      </c>
      <c r="C138" s="19">
        <f>E138+D138+F138+G138+H138</f>
        <v>7369.2999999999993</v>
      </c>
      <c r="D138" s="17"/>
      <c r="E138" s="19">
        <f>E139+E140+E141</f>
        <v>7369.2999999999993</v>
      </c>
      <c r="F138" s="19"/>
      <c r="G138" s="19"/>
      <c r="H138" s="19"/>
      <c r="I138" s="20"/>
      <c r="J138" s="20"/>
      <c r="K138" s="20"/>
      <c r="L138" s="20"/>
      <c r="M138" s="20"/>
      <c r="N138" s="20"/>
      <c r="O138" s="20"/>
      <c r="P138" s="53" t="s">
        <v>306</v>
      </c>
    </row>
    <row r="139" spans="1:16" x14ac:dyDescent="0.25">
      <c r="A139" s="54"/>
      <c r="B139" s="23" t="s">
        <v>12</v>
      </c>
      <c r="C139" s="19">
        <f>E139+D139+F139+G139+H139</f>
        <v>3684.5</v>
      </c>
      <c r="D139" s="17"/>
      <c r="E139" s="19">
        <f>E144+E149</f>
        <v>3684.5</v>
      </c>
      <c r="F139" s="19"/>
      <c r="G139" s="19"/>
      <c r="H139" s="19"/>
      <c r="I139" s="20"/>
      <c r="J139" s="20"/>
      <c r="K139" s="20"/>
      <c r="L139" s="20"/>
      <c r="M139" s="20"/>
      <c r="N139" s="20"/>
      <c r="O139" s="20"/>
      <c r="P139" s="54"/>
    </row>
    <row r="140" spans="1:16" x14ac:dyDescent="0.25">
      <c r="A140" s="54"/>
      <c r="B140" s="23" t="s">
        <v>13</v>
      </c>
      <c r="C140" s="19">
        <f t="shared" ref="C140:C141" si="22">E140+D140+F140+G140+H140</f>
        <v>1842.4</v>
      </c>
      <c r="D140" s="17"/>
      <c r="E140" s="19">
        <f>E145+E150</f>
        <v>1842.4</v>
      </c>
      <c r="F140" s="19"/>
      <c r="G140" s="19"/>
      <c r="H140" s="19"/>
      <c r="I140" s="20"/>
      <c r="J140" s="20"/>
      <c r="K140" s="20"/>
      <c r="L140" s="20"/>
      <c r="M140" s="20"/>
      <c r="N140" s="20"/>
      <c r="O140" s="20"/>
      <c r="P140" s="54"/>
    </row>
    <row r="141" spans="1:16" x14ac:dyDescent="0.25">
      <c r="A141" s="54"/>
      <c r="B141" s="23" t="s">
        <v>14</v>
      </c>
      <c r="C141" s="19">
        <f t="shared" si="22"/>
        <v>1842.4</v>
      </c>
      <c r="D141" s="17"/>
      <c r="E141" s="19">
        <f>E146+E151</f>
        <v>1842.4</v>
      </c>
      <c r="F141" s="19"/>
      <c r="G141" s="19"/>
      <c r="H141" s="19"/>
      <c r="I141" s="20"/>
      <c r="J141" s="20"/>
      <c r="K141" s="20"/>
      <c r="L141" s="20"/>
      <c r="M141" s="20"/>
      <c r="N141" s="20"/>
      <c r="O141" s="20"/>
      <c r="P141" s="54"/>
    </row>
    <row r="142" spans="1:16" ht="112.5" x14ac:dyDescent="0.25">
      <c r="A142" s="54"/>
      <c r="B142" s="23" t="s">
        <v>132</v>
      </c>
      <c r="C142" s="19">
        <f>E142+D142+F142+G142+H142</f>
        <v>380</v>
      </c>
      <c r="D142" s="17"/>
      <c r="E142" s="19">
        <f>E144+E145+E146</f>
        <v>380</v>
      </c>
      <c r="F142" s="19"/>
      <c r="G142" s="19"/>
      <c r="H142" s="19"/>
      <c r="I142" s="20" t="s">
        <v>133</v>
      </c>
      <c r="J142" s="20">
        <v>12</v>
      </c>
      <c r="K142" s="20"/>
      <c r="L142" s="20">
        <v>12</v>
      </c>
      <c r="M142" s="20"/>
      <c r="N142" s="20"/>
      <c r="O142" s="20"/>
      <c r="P142" s="54"/>
    </row>
    <row r="143" spans="1:16" x14ac:dyDescent="0.25">
      <c r="A143" s="54"/>
      <c r="B143" s="23" t="s">
        <v>11</v>
      </c>
      <c r="C143" s="19"/>
      <c r="D143" s="17"/>
      <c r="E143" s="19"/>
      <c r="F143" s="19"/>
      <c r="G143" s="19"/>
      <c r="H143" s="19"/>
      <c r="I143" s="20"/>
      <c r="J143" s="20"/>
      <c r="K143" s="20"/>
      <c r="L143" s="20"/>
      <c r="M143" s="20"/>
      <c r="N143" s="20"/>
      <c r="O143" s="20"/>
      <c r="P143" s="54"/>
    </row>
    <row r="144" spans="1:16" x14ac:dyDescent="0.25">
      <c r="A144" s="54"/>
      <c r="B144" s="23" t="s">
        <v>12</v>
      </c>
      <c r="C144" s="19">
        <f t="shared" ref="C144:C146" si="23">E144+D144+F144+G144+H144</f>
        <v>190</v>
      </c>
      <c r="D144" s="17"/>
      <c r="E144" s="19">
        <v>190</v>
      </c>
      <c r="F144" s="19"/>
      <c r="G144" s="19"/>
      <c r="H144" s="19"/>
      <c r="I144" s="20"/>
      <c r="J144" s="20"/>
      <c r="K144" s="20"/>
      <c r="L144" s="20"/>
      <c r="M144" s="20"/>
      <c r="N144" s="20"/>
      <c r="O144" s="20"/>
      <c r="P144" s="54"/>
    </row>
    <row r="145" spans="1:16" x14ac:dyDescent="0.25">
      <c r="A145" s="54"/>
      <c r="B145" s="23" t="s">
        <v>13</v>
      </c>
      <c r="C145" s="19">
        <f t="shared" si="23"/>
        <v>95</v>
      </c>
      <c r="D145" s="17"/>
      <c r="E145" s="19">
        <v>95</v>
      </c>
      <c r="F145" s="19"/>
      <c r="G145" s="19"/>
      <c r="H145" s="19"/>
      <c r="I145" s="20"/>
      <c r="J145" s="20"/>
      <c r="K145" s="20"/>
      <c r="L145" s="20"/>
      <c r="M145" s="20"/>
      <c r="N145" s="20"/>
      <c r="O145" s="20"/>
      <c r="P145" s="54"/>
    </row>
    <row r="146" spans="1:16" x14ac:dyDescent="0.25">
      <c r="A146" s="54"/>
      <c r="B146" s="23" t="s">
        <v>14</v>
      </c>
      <c r="C146" s="19">
        <f t="shared" si="23"/>
        <v>95</v>
      </c>
      <c r="D146" s="17"/>
      <c r="E146" s="19">
        <v>95</v>
      </c>
      <c r="F146" s="19"/>
      <c r="G146" s="19"/>
      <c r="H146" s="19"/>
      <c r="I146" s="20"/>
      <c r="J146" s="20"/>
      <c r="K146" s="20"/>
      <c r="L146" s="20"/>
      <c r="M146" s="20"/>
      <c r="N146" s="20"/>
      <c r="O146" s="20"/>
      <c r="P146" s="54"/>
    </row>
    <row r="147" spans="1:16" ht="90" x14ac:dyDescent="0.25">
      <c r="A147" s="54"/>
      <c r="B147" s="23" t="s">
        <v>134</v>
      </c>
      <c r="C147" s="19">
        <f>E147+D147+F147+G147+H147</f>
        <v>6989.2999999999993</v>
      </c>
      <c r="D147" s="17"/>
      <c r="E147" s="19">
        <f>E149+E150+E151</f>
        <v>6989.2999999999993</v>
      </c>
      <c r="F147" s="19"/>
      <c r="G147" s="19"/>
      <c r="H147" s="19"/>
      <c r="I147" s="20" t="s">
        <v>135</v>
      </c>
      <c r="J147" s="20">
        <v>5980</v>
      </c>
      <c r="K147" s="20"/>
      <c r="L147" s="20">
        <v>5980</v>
      </c>
      <c r="M147" s="20"/>
      <c r="N147" s="20"/>
      <c r="O147" s="20"/>
      <c r="P147" s="54"/>
    </row>
    <row r="148" spans="1:16" x14ac:dyDescent="0.25">
      <c r="A148" s="55"/>
      <c r="B148" s="23" t="s">
        <v>11</v>
      </c>
      <c r="C148" s="19"/>
      <c r="D148" s="17"/>
      <c r="E148" s="19"/>
      <c r="F148" s="19"/>
      <c r="G148" s="19"/>
      <c r="H148" s="19"/>
      <c r="I148" s="20"/>
      <c r="J148" s="20"/>
      <c r="K148" s="20"/>
      <c r="L148" s="20"/>
      <c r="M148" s="20"/>
      <c r="N148" s="20"/>
      <c r="O148" s="20"/>
      <c r="P148" s="55"/>
    </row>
    <row r="149" spans="1:16" x14ac:dyDescent="0.25">
      <c r="A149" s="11"/>
      <c r="B149" s="22" t="s">
        <v>12</v>
      </c>
      <c r="C149" s="37">
        <f t="shared" ref="C149:C151" si="24">E149+D149+F149+G149+H149</f>
        <v>3494.5</v>
      </c>
      <c r="D149" s="35"/>
      <c r="E149" s="37">
        <v>3494.5</v>
      </c>
      <c r="F149" s="37"/>
      <c r="G149" s="37"/>
      <c r="H149" s="37"/>
      <c r="I149" s="25"/>
      <c r="J149" s="25"/>
      <c r="K149" s="25"/>
      <c r="L149" s="25"/>
      <c r="M149" s="25"/>
      <c r="N149" s="25"/>
      <c r="O149" s="25"/>
      <c r="P149" s="11"/>
    </row>
    <row r="150" spans="1:16" x14ac:dyDescent="0.25">
      <c r="A150" s="11"/>
      <c r="B150" s="5" t="s">
        <v>13</v>
      </c>
      <c r="C150" s="7">
        <f t="shared" si="24"/>
        <v>1747.4</v>
      </c>
      <c r="D150" s="17"/>
      <c r="E150" s="7">
        <v>1747.4</v>
      </c>
      <c r="F150" s="7"/>
      <c r="G150" s="7"/>
      <c r="H150" s="7"/>
      <c r="I150" s="4"/>
      <c r="J150" s="4"/>
      <c r="K150" s="4"/>
      <c r="L150" s="4"/>
      <c r="M150" s="4"/>
      <c r="N150" s="4"/>
      <c r="O150" s="4"/>
      <c r="P150" s="11"/>
    </row>
    <row r="151" spans="1:16" x14ac:dyDescent="0.25">
      <c r="A151" s="22"/>
      <c r="B151" s="5" t="s">
        <v>14</v>
      </c>
      <c r="C151" s="7">
        <f t="shared" si="24"/>
        <v>1747.4</v>
      </c>
      <c r="D151" s="17"/>
      <c r="E151" s="7">
        <v>1747.4</v>
      </c>
      <c r="F151" s="7"/>
      <c r="G151" s="7"/>
      <c r="H151" s="7"/>
      <c r="I151" s="4"/>
      <c r="J151" s="4"/>
      <c r="K151" s="4"/>
      <c r="L151" s="4"/>
      <c r="M151" s="4"/>
      <c r="N151" s="4"/>
      <c r="O151" s="4"/>
      <c r="P151" s="22"/>
    </row>
    <row r="152" spans="1:16" ht="31.5" x14ac:dyDescent="0.25">
      <c r="A152" s="12">
        <v>2</v>
      </c>
      <c r="B152" s="12" t="s">
        <v>136</v>
      </c>
      <c r="C152" s="13">
        <f>D152+E152+F152+G152+H152</f>
        <v>100</v>
      </c>
      <c r="D152" s="13">
        <f>D154++D162+D163</f>
        <v>75</v>
      </c>
      <c r="E152" s="13">
        <f>E154++E162+E163</f>
        <v>25</v>
      </c>
      <c r="F152" s="13"/>
      <c r="G152" s="13"/>
      <c r="H152" s="13"/>
      <c r="I152" s="12"/>
      <c r="J152" s="12"/>
      <c r="K152" s="12"/>
      <c r="L152" s="12"/>
      <c r="M152" s="12"/>
      <c r="N152" s="12"/>
      <c r="O152" s="12"/>
      <c r="P152" s="12"/>
    </row>
    <row r="153" spans="1:16" ht="191.25" x14ac:dyDescent="0.25">
      <c r="A153" s="4" t="s">
        <v>137</v>
      </c>
      <c r="B153" s="5" t="s">
        <v>138</v>
      </c>
      <c r="C153" s="6" t="s">
        <v>17</v>
      </c>
      <c r="D153" s="6" t="s">
        <v>139</v>
      </c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 t="s">
        <v>44</v>
      </c>
    </row>
    <row r="154" spans="1:16" ht="78.75" x14ac:dyDescent="0.25">
      <c r="A154" s="4" t="s">
        <v>140</v>
      </c>
      <c r="B154" s="5" t="s">
        <v>141</v>
      </c>
      <c r="C154" s="7">
        <f>D154+E154</f>
        <v>100</v>
      </c>
      <c r="D154" s="7">
        <f>D155+D156+D157+D158+D159+D160+D161</f>
        <v>75</v>
      </c>
      <c r="E154" s="7">
        <f>E155+E156+E157+E158+E159+E160+E161</f>
        <v>25</v>
      </c>
      <c r="F154" s="7"/>
      <c r="G154" s="7"/>
      <c r="H154" s="7"/>
      <c r="I154" s="4" t="s">
        <v>142</v>
      </c>
      <c r="J154" s="4">
        <v>12</v>
      </c>
      <c r="K154" s="4">
        <v>12</v>
      </c>
      <c r="L154" s="4">
        <v>12</v>
      </c>
      <c r="M154" s="4"/>
      <c r="N154" s="4"/>
      <c r="O154" s="4"/>
      <c r="P154" s="4" t="s">
        <v>44</v>
      </c>
    </row>
    <row r="155" spans="1:16" ht="78.75" x14ac:dyDescent="0.25">
      <c r="A155" s="4" t="s">
        <v>143</v>
      </c>
      <c r="B155" s="5" t="s">
        <v>144</v>
      </c>
      <c r="C155" s="6" t="s">
        <v>17</v>
      </c>
      <c r="D155" s="6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 t="s">
        <v>44</v>
      </c>
    </row>
    <row r="156" spans="1:16" ht="157.5" x14ac:dyDescent="0.25">
      <c r="A156" s="20" t="s">
        <v>145</v>
      </c>
      <c r="B156" s="23" t="s">
        <v>146</v>
      </c>
      <c r="C156" s="21" t="s">
        <v>147</v>
      </c>
      <c r="D156" s="21"/>
      <c r="E156" s="21"/>
      <c r="F156" s="21"/>
      <c r="G156" s="20"/>
      <c r="H156" s="20"/>
      <c r="I156" s="20"/>
      <c r="J156" s="20"/>
      <c r="K156" s="20"/>
      <c r="L156" s="20"/>
      <c r="M156" s="20"/>
      <c r="N156" s="20"/>
      <c r="O156" s="20"/>
      <c r="P156" s="20" t="s">
        <v>44</v>
      </c>
    </row>
    <row r="157" spans="1:16" ht="135" x14ac:dyDescent="0.25">
      <c r="A157" s="4" t="s">
        <v>148</v>
      </c>
      <c r="B157" s="5" t="s">
        <v>149</v>
      </c>
      <c r="C157" s="6" t="s">
        <v>147</v>
      </c>
      <c r="D157" s="6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 t="s">
        <v>44</v>
      </c>
    </row>
    <row r="158" spans="1:16" ht="135" x14ac:dyDescent="0.25">
      <c r="A158" s="4" t="s">
        <v>150</v>
      </c>
      <c r="B158" s="5" t="s">
        <v>151</v>
      </c>
      <c r="C158" s="6" t="s">
        <v>17</v>
      </c>
      <c r="D158" s="6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 t="s">
        <v>44</v>
      </c>
    </row>
    <row r="159" spans="1:16" ht="56.25" x14ac:dyDescent="0.25">
      <c r="A159" s="4" t="s">
        <v>152</v>
      </c>
      <c r="B159" s="5" t="s">
        <v>153</v>
      </c>
      <c r="C159" s="7">
        <f>D159+E159+F159+G159+H159</f>
        <v>70</v>
      </c>
      <c r="D159" s="7">
        <v>45</v>
      </c>
      <c r="E159" s="7">
        <v>25</v>
      </c>
      <c r="F159" s="7"/>
      <c r="G159" s="7"/>
      <c r="H159" s="7"/>
      <c r="I159" s="4" t="s">
        <v>154</v>
      </c>
      <c r="J159" s="4">
        <v>12</v>
      </c>
      <c r="K159" s="4">
        <v>12</v>
      </c>
      <c r="L159" s="4">
        <v>12</v>
      </c>
      <c r="M159" s="4"/>
      <c r="N159" s="4"/>
      <c r="O159" s="4"/>
      <c r="P159" s="4" t="s">
        <v>44</v>
      </c>
    </row>
    <row r="160" spans="1:16" ht="90" x14ac:dyDescent="0.25">
      <c r="A160" s="4" t="s">
        <v>155</v>
      </c>
      <c r="B160" s="5" t="s">
        <v>156</v>
      </c>
      <c r="C160" s="7">
        <f>D160+E160+F160+G160+H160</f>
        <v>30</v>
      </c>
      <c r="D160" s="7">
        <v>30</v>
      </c>
      <c r="E160" s="7"/>
      <c r="F160" s="7"/>
      <c r="G160" s="7"/>
      <c r="H160" s="7"/>
      <c r="I160" s="4" t="s">
        <v>142</v>
      </c>
      <c r="J160" s="4"/>
      <c r="K160" s="4"/>
      <c r="L160" s="4"/>
      <c r="M160" s="4"/>
      <c r="N160" s="4"/>
      <c r="O160" s="4"/>
      <c r="P160" s="4" t="s">
        <v>44</v>
      </c>
    </row>
    <row r="161" spans="1:16" ht="78.75" x14ac:dyDescent="0.25">
      <c r="A161" s="20" t="s">
        <v>157</v>
      </c>
      <c r="B161" s="23" t="s">
        <v>158</v>
      </c>
      <c r="C161" s="21" t="s">
        <v>17</v>
      </c>
      <c r="D161" s="21"/>
      <c r="E161" s="21"/>
      <c r="F161" s="21"/>
      <c r="G161" s="20"/>
      <c r="H161" s="20"/>
      <c r="I161" s="20" t="s">
        <v>159</v>
      </c>
      <c r="J161" s="20"/>
      <c r="K161" s="20"/>
      <c r="L161" s="20"/>
      <c r="M161" s="20"/>
      <c r="N161" s="20"/>
      <c r="O161" s="20"/>
      <c r="P161" s="20" t="s">
        <v>44</v>
      </c>
    </row>
    <row r="162" spans="1:16" ht="112.5" x14ac:dyDescent="0.25">
      <c r="A162" s="4" t="s">
        <v>160</v>
      </c>
      <c r="B162" s="5" t="s">
        <v>161</v>
      </c>
      <c r="C162" s="6" t="s">
        <v>17</v>
      </c>
      <c r="D162" s="6"/>
      <c r="E162" s="6"/>
      <c r="F162" s="6"/>
      <c r="G162" s="4"/>
      <c r="H162" s="4"/>
      <c r="I162" s="4" t="s">
        <v>162</v>
      </c>
      <c r="J162" s="4"/>
      <c r="K162" s="4"/>
      <c r="L162" s="4"/>
      <c r="M162" s="4"/>
      <c r="N162" s="4"/>
      <c r="O162" s="4"/>
      <c r="P162" s="4" t="s">
        <v>44</v>
      </c>
    </row>
    <row r="163" spans="1:16" ht="135" x14ac:dyDescent="0.25">
      <c r="A163" s="4" t="s">
        <v>163</v>
      </c>
      <c r="B163" s="5" t="s">
        <v>164</v>
      </c>
      <c r="C163" s="6" t="s">
        <v>17</v>
      </c>
      <c r="D163" s="6"/>
      <c r="E163" s="6"/>
      <c r="F163" s="6"/>
      <c r="G163" s="4"/>
      <c r="H163" s="4"/>
      <c r="I163" s="4" t="s">
        <v>165</v>
      </c>
      <c r="J163" s="4"/>
      <c r="K163" s="4"/>
      <c r="L163" s="4"/>
      <c r="M163" s="4"/>
      <c r="N163" s="4"/>
      <c r="O163" s="4"/>
      <c r="P163" s="4" t="s">
        <v>44</v>
      </c>
    </row>
    <row r="164" spans="1:16" ht="21" x14ac:dyDescent="0.25">
      <c r="A164" s="12">
        <v>3</v>
      </c>
      <c r="B164" s="12" t="s">
        <v>166</v>
      </c>
      <c r="C164" s="13">
        <f>D164+E164+F164+G164+H164</f>
        <v>500</v>
      </c>
      <c r="D164" s="13">
        <f>D165+D166+D167+D168+D169+D170+D171+D172</f>
        <v>500</v>
      </c>
      <c r="E164" s="13"/>
      <c r="F164" s="13"/>
      <c r="G164" s="13"/>
      <c r="H164" s="13"/>
      <c r="I164" s="12"/>
      <c r="J164" s="12"/>
      <c r="K164" s="12"/>
      <c r="L164" s="12"/>
      <c r="M164" s="12"/>
      <c r="N164" s="12"/>
      <c r="O164" s="12"/>
      <c r="P164" s="12"/>
    </row>
    <row r="165" spans="1:16" ht="168.75" x14ac:dyDescent="0.25">
      <c r="A165" s="20" t="s">
        <v>167</v>
      </c>
      <c r="B165" s="23" t="s">
        <v>168</v>
      </c>
      <c r="C165" s="21" t="s">
        <v>17</v>
      </c>
      <c r="D165" s="21"/>
      <c r="E165" s="21"/>
      <c r="F165" s="21"/>
      <c r="G165" s="20"/>
      <c r="H165" s="20"/>
      <c r="I165" s="20" t="s">
        <v>169</v>
      </c>
      <c r="J165" s="20"/>
      <c r="K165" s="20"/>
      <c r="L165" s="20"/>
      <c r="M165" s="20"/>
      <c r="N165" s="20"/>
      <c r="O165" s="20"/>
      <c r="P165" s="20" t="s">
        <v>170</v>
      </c>
    </row>
    <row r="166" spans="1:16" ht="180" x14ac:dyDescent="0.25">
      <c r="A166" s="4" t="s">
        <v>171</v>
      </c>
      <c r="B166" s="14" t="s">
        <v>172</v>
      </c>
      <c r="C166" s="6" t="s">
        <v>17</v>
      </c>
      <c r="D166" s="6"/>
      <c r="E166" s="6"/>
      <c r="F166" s="6"/>
      <c r="G166" s="4"/>
      <c r="H166" s="4"/>
      <c r="I166" s="4" t="s">
        <v>173</v>
      </c>
      <c r="J166" s="4"/>
      <c r="K166" s="4"/>
      <c r="L166" s="4"/>
      <c r="M166" s="4"/>
      <c r="N166" s="4"/>
      <c r="O166" s="4"/>
      <c r="P166" s="4" t="s">
        <v>170</v>
      </c>
    </row>
    <row r="167" spans="1:16" ht="168.75" x14ac:dyDescent="0.25">
      <c r="A167" s="4" t="s">
        <v>174</v>
      </c>
      <c r="B167" s="5" t="s">
        <v>175</v>
      </c>
      <c r="C167" s="6" t="s">
        <v>17</v>
      </c>
      <c r="D167" s="6"/>
      <c r="E167" s="6"/>
      <c r="F167" s="6"/>
      <c r="G167" s="4"/>
      <c r="H167" s="4"/>
      <c r="I167" s="4" t="s">
        <v>176</v>
      </c>
      <c r="J167" s="4"/>
      <c r="K167" s="4"/>
      <c r="L167" s="4"/>
      <c r="M167" s="4"/>
      <c r="N167" s="4"/>
      <c r="O167" s="4"/>
      <c r="P167" s="4" t="s">
        <v>170</v>
      </c>
    </row>
    <row r="168" spans="1:16" ht="67.5" x14ac:dyDescent="0.25">
      <c r="A168" s="4" t="s">
        <v>177</v>
      </c>
      <c r="B168" s="5" t="s">
        <v>178</v>
      </c>
      <c r="C168" s="6" t="s">
        <v>17</v>
      </c>
      <c r="D168" s="6"/>
      <c r="E168" s="6"/>
      <c r="F168" s="6"/>
      <c r="G168" s="4"/>
      <c r="H168" s="4"/>
      <c r="I168" s="4" t="s">
        <v>179</v>
      </c>
      <c r="J168" s="4"/>
      <c r="K168" s="4"/>
      <c r="L168" s="4"/>
      <c r="M168" s="4"/>
      <c r="N168" s="4"/>
      <c r="O168" s="4"/>
      <c r="P168" s="4" t="s">
        <v>170</v>
      </c>
    </row>
    <row r="169" spans="1:16" ht="146.25" x14ac:dyDescent="0.25">
      <c r="A169" s="4" t="s">
        <v>180</v>
      </c>
      <c r="B169" s="5" t="s">
        <v>181</v>
      </c>
      <c r="C169" s="6" t="s">
        <v>17</v>
      </c>
      <c r="D169" s="6"/>
      <c r="E169" s="6"/>
      <c r="F169" s="6"/>
      <c r="G169" s="4"/>
      <c r="H169" s="4"/>
      <c r="I169" s="4" t="s">
        <v>182</v>
      </c>
      <c r="J169" s="4"/>
      <c r="K169" s="4"/>
      <c r="L169" s="4"/>
      <c r="M169" s="4"/>
      <c r="N169" s="4"/>
      <c r="O169" s="4"/>
      <c r="P169" s="4" t="s">
        <v>170</v>
      </c>
    </row>
    <row r="170" spans="1:16" ht="135" x14ac:dyDescent="0.25">
      <c r="A170" s="4" t="s">
        <v>183</v>
      </c>
      <c r="B170" s="5" t="s">
        <v>184</v>
      </c>
      <c r="C170" s="6" t="s">
        <v>185</v>
      </c>
      <c r="D170" s="6"/>
      <c r="E170" s="6"/>
      <c r="F170" s="6"/>
      <c r="G170" s="4"/>
      <c r="H170" s="4"/>
      <c r="I170" s="4" t="s">
        <v>186</v>
      </c>
      <c r="J170" s="4">
        <v>1</v>
      </c>
      <c r="K170" s="4">
        <v>1</v>
      </c>
      <c r="L170" s="4"/>
      <c r="M170" s="4"/>
      <c r="N170" s="4"/>
      <c r="O170" s="4"/>
      <c r="P170" s="4" t="s">
        <v>170</v>
      </c>
    </row>
    <row r="171" spans="1:16" ht="112.5" x14ac:dyDescent="0.25">
      <c r="A171" s="4" t="s">
        <v>187</v>
      </c>
      <c r="B171" s="5" t="s">
        <v>188</v>
      </c>
      <c r="C171" s="6" t="s">
        <v>17</v>
      </c>
      <c r="D171" s="6"/>
      <c r="E171" s="6"/>
      <c r="F171" s="6"/>
      <c r="G171" s="4"/>
      <c r="H171" s="4"/>
      <c r="I171" s="4" t="s">
        <v>189</v>
      </c>
      <c r="J171" s="4"/>
      <c r="K171" s="4"/>
      <c r="L171" s="4"/>
      <c r="M171" s="4"/>
      <c r="N171" s="4"/>
      <c r="O171" s="4"/>
      <c r="P171" s="4" t="s">
        <v>170</v>
      </c>
    </row>
    <row r="172" spans="1:16" ht="67.5" x14ac:dyDescent="0.25">
      <c r="A172" s="4" t="s">
        <v>190</v>
      </c>
      <c r="B172" s="5" t="s">
        <v>191</v>
      </c>
      <c r="C172" s="6">
        <f>D172+E172+F172+G172+H172</f>
        <v>500</v>
      </c>
      <c r="D172" s="6">
        <f>D173+D174</f>
        <v>500</v>
      </c>
      <c r="E172" s="6"/>
      <c r="F172" s="6"/>
      <c r="G172" s="4"/>
      <c r="H172" s="4"/>
      <c r="I172" s="4" t="s">
        <v>192</v>
      </c>
      <c r="J172" s="4">
        <v>1</v>
      </c>
      <c r="K172" s="4">
        <v>1</v>
      </c>
      <c r="L172" s="4"/>
      <c r="M172" s="4"/>
      <c r="N172" s="4"/>
      <c r="O172" s="4"/>
      <c r="P172" s="4" t="s">
        <v>170</v>
      </c>
    </row>
    <row r="173" spans="1:16" ht="67.5" x14ac:dyDescent="0.25">
      <c r="A173" s="4" t="s">
        <v>193</v>
      </c>
      <c r="B173" s="5" t="s">
        <v>194</v>
      </c>
      <c r="C173" s="6">
        <f>D173+E173+F173+G173+H173</f>
        <v>201</v>
      </c>
      <c r="D173" s="6">
        <v>201</v>
      </c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 t="s">
        <v>170</v>
      </c>
    </row>
    <row r="174" spans="1:16" ht="67.5" x14ac:dyDescent="0.25">
      <c r="A174" s="4" t="s">
        <v>195</v>
      </c>
      <c r="B174" s="5" t="s">
        <v>196</v>
      </c>
      <c r="C174" s="6">
        <f>D174+E174+F174+G174+H174</f>
        <v>299</v>
      </c>
      <c r="D174" s="6">
        <v>299</v>
      </c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 t="s">
        <v>170</v>
      </c>
    </row>
    <row r="175" spans="1:16" ht="31.5" x14ac:dyDescent="0.25">
      <c r="A175" s="12">
        <v>4</v>
      </c>
      <c r="B175" s="12" t="s">
        <v>197</v>
      </c>
      <c r="C175" s="13">
        <f>D175+E175+F175+G175+H175</f>
        <v>5173.3999999999996</v>
      </c>
      <c r="D175" s="13">
        <f>D176+D177+D178+D179+D180+D181+D182+D183+D184+D187</f>
        <v>617</v>
      </c>
      <c r="E175" s="13">
        <f t="shared" ref="E175:H175" si="25">E176+E177+E178+E179+E180+E181+E182+E183+E184+E187</f>
        <v>744.4</v>
      </c>
      <c r="F175" s="13">
        <f t="shared" si="25"/>
        <v>1662</v>
      </c>
      <c r="G175" s="13">
        <f t="shared" si="25"/>
        <v>1075</v>
      </c>
      <c r="H175" s="13">
        <f t="shared" si="25"/>
        <v>1075</v>
      </c>
      <c r="I175" s="12"/>
      <c r="J175" s="12"/>
      <c r="K175" s="12"/>
      <c r="L175" s="12"/>
      <c r="M175" s="12"/>
      <c r="N175" s="12"/>
      <c r="O175" s="12"/>
      <c r="P175" s="12"/>
    </row>
    <row r="176" spans="1:16" ht="146.25" x14ac:dyDescent="0.25">
      <c r="A176" s="4" t="s">
        <v>198</v>
      </c>
      <c r="B176" s="5" t="s">
        <v>199</v>
      </c>
      <c r="C176" s="6" t="s">
        <v>200</v>
      </c>
      <c r="D176" s="6"/>
      <c r="E176" s="6"/>
      <c r="F176" s="6"/>
      <c r="G176" s="4"/>
      <c r="H176" s="4"/>
      <c r="I176" s="4" t="s">
        <v>201</v>
      </c>
      <c r="J176" s="4"/>
      <c r="K176" s="4"/>
      <c r="L176" s="4"/>
      <c r="M176" s="4"/>
      <c r="N176" s="4"/>
      <c r="O176" s="4"/>
      <c r="P176" s="4" t="s">
        <v>202</v>
      </c>
    </row>
    <row r="177" spans="1:16" ht="112.5" x14ac:dyDescent="0.25">
      <c r="A177" s="4" t="s">
        <v>203</v>
      </c>
      <c r="B177" s="5" t="s">
        <v>204</v>
      </c>
      <c r="C177" s="7">
        <f>D177+E177+F177+G177+H177</f>
        <v>338</v>
      </c>
      <c r="D177" s="7">
        <v>138</v>
      </c>
      <c r="E177" s="7">
        <v>50</v>
      </c>
      <c r="F177" s="7">
        <v>50</v>
      </c>
      <c r="G177" s="7">
        <v>50</v>
      </c>
      <c r="H177" s="7">
        <v>50</v>
      </c>
      <c r="I177" s="4" t="s">
        <v>205</v>
      </c>
      <c r="J177" s="4">
        <f>K177+L177+M177+N177+O177</f>
        <v>195</v>
      </c>
      <c r="K177" s="4">
        <v>85</v>
      </c>
      <c r="L177" s="4">
        <v>30</v>
      </c>
      <c r="M177" s="4">
        <v>28</v>
      </c>
      <c r="N177" s="4">
        <v>26</v>
      </c>
      <c r="O177" s="4">
        <v>26</v>
      </c>
      <c r="P177" s="4" t="s">
        <v>202</v>
      </c>
    </row>
    <row r="178" spans="1:16" ht="146.25" x14ac:dyDescent="0.25">
      <c r="A178" s="4" t="s">
        <v>206</v>
      </c>
      <c r="B178" s="5" t="s">
        <v>207</v>
      </c>
      <c r="C178" s="7">
        <f>D178+E178+F178+G178+H178</f>
        <v>50</v>
      </c>
      <c r="D178" s="6">
        <v>50</v>
      </c>
      <c r="E178" s="6"/>
      <c r="F178" s="6"/>
      <c r="G178" s="4"/>
      <c r="H178" s="4"/>
      <c r="I178" s="4" t="s">
        <v>208</v>
      </c>
      <c r="J178" s="4">
        <v>1</v>
      </c>
      <c r="K178" s="4">
        <v>1</v>
      </c>
      <c r="L178" s="4"/>
      <c r="M178" s="4"/>
      <c r="N178" s="4"/>
      <c r="O178" s="4"/>
      <c r="P178" s="4" t="s">
        <v>202</v>
      </c>
    </row>
    <row r="179" spans="1:16" ht="146.25" x14ac:dyDescent="0.25">
      <c r="A179" s="20" t="s">
        <v>209</v>
      </c>
      <c r="B179" s="23" t="s">
        <v>210</v>
      </c>
      <c r="C179" s="19">
        <f>D179+E179+F179+G179+H179</f>
        <v>80</v>
      </c>
      <c r="D179" s="19">
        <v>50</v>
      </c>
      <c r="E179" s="19"/>
      <c r="F179" s="19">
        <v>15</v>
      </c>
      <c r="G179" s="19"/>
      <c r="H179" s="19">
        <v>15</v>
      </c>
      <c r="I179" s="20" t="s">
        <v>211</v>
      </c>
      <c r="J179" s="20">
        <v>3</v>
      </c>
      <c r="K179" s="20">
        <v>1</v>
      </c>
      <c r="L179" s="20"/>
      <c r="M179" s="20">
        <v>1</v>
      </c>
      <c r="N179" s="20"/>
      <c r="O179" s="20">
        <v>1</v>
      </c>
      <c r="P179" s="20" t="s">
        <v>202</v>
      </c>
    </row>
    <row r="180" spans="1:16" ht="112.5" x14ac:dyDescent="0.25">
      <c r="A180" s="20" t="s">
        <v>212</v>
      </c>
      <c r="B180" s="23" t="s">
        <v>213</v>
      </c>
      <c r="C180" s="19">
        <f t="shared" ref="C180:C182" si="26">D180+E180+F180+G180+H180</f>
        <v>32</v>
      </c>
      <c r="D180" s="19">
        <v>8</v>
      </c>
      <c r="E180" s="19">
        <v>6</v>
      </c>
      <c r="F180" s="19">
        <v>6</v>
      </c>
      <c r="G180" s="19">
        <v>6</v>
      </c>
      <c r="H180" s="19">
        <v>6</v>
      </c>
      <c r="I180" s="20" t="s">
        <v>214</v>
      </c>
      <c r="J180" s="20">
        <v>10</v>
      </c>
      <c r="K180" s="20">
        <v>2</v>
      </c>
      <c r="L180" s="20">
        <v>2</v>
      </c>
      <c r="M180" s="20">
        <v>2</v>
      </c>
      <c r="N180" s="20">
        <v>2</v>
      </c>
      <c r="O180" s="20">
        <v>2</v>
      </c>
      <c r="P180" s="20" t="s">
        <v>202</v>
      </c>
    </row>
    <row r="181" spans="1:16" ht="112.5" x14ac:dyDescent="0.25">
      <c r="A181" s="4" t="s">
        <v>215</v>
      </c>
      <c r="B181" s="5" t="s">
        <v>216</v>
      </c>
      <c r="C181" s="7">
        <f t="shared" si="26"/>
        <v>33</v>
      </c>
      <c r="D181" s="7">
        <v>1</v>
      </c>
      <c r="E181" s="7">
        <v>6</v>
      </c>
      <c r="F181" s="7">
        <v>6</v>
      </c>
      <c r="G181" s="7">
        <v>10</v>
      </c>
      <c r="H181" s="7">
        <v>10</v>
      </c>
      <c r="I181" s="4" t="s">
        <v>217</v>
      </c>
      <c r="J181" s="4">
        <v>5</v>
      </c>
      <c r="K181" s="4">
        <v>1</v>
      </c>
      <c r="L181" s="4">
        <v>1</v>
      </c>
      <c r="M181" s="4">
        <v>1</v>
      </c>
      <c r="N181" s="4">
        <v>1</v>
      </c>
      <c r="O181" s="4">
        <v>1</v>
      </c>
      <c r="P181" s="4" t="s">
        <v>202</v>
      </c>
    </row>
    <row r="182" spans="1:16" ht="112.5" x14ac:dyDescent="0.25">
      <c r="A182" s="4" t="s">
        <v>218</v>
      </c>
      <c r="B182" s="5" t="s">
        <v>219</v>
      </c>
      <c r="C182" s="7">
        <f t="shared" si="26"/>
        <v>215.4</v>
      </c>
      <c r="D182" s="7">
        <v>40</v>
      </c>
      <c r="E182" s="7">
        <v>42.4</v>
      </c>
      <c r="F182" s="7">
        <v>43</v>
      </c>
      <c r="G182" s="7">
        <v>45</v>
      </c>
      <c r="H182" s="7">
        <v>45</v>
      </c>
      <c r="I182" s="4" t="s">
        <v>220</v>
      </c>
      <c r="J182" s="4">
        <v>5</v>
      </c>
      <c r="K182" s="4">
        <v>1</v>
      </c>
      <c r="L182" s="4">
        <v>1</v>
      </c>
      <c r="M182" s="4">
        <v>1</v>
      </c>
      <c r="N182" s="4">
        <v>1</v>
      </c>
      <c r="O182" s="4">
        <v>1</v>
      </c>
      <c r="P182" s="4" t="s">
        <v>202</v>
      </c>
    </row>
    <row r="183" spans="1:16" ht="112.5" x14ac:dyDescent="0.25">
      <c r="A183" s="4" t="s">
        <v>221</v>
      </c>
      <c r="B183" s="10" t="s">
        <v>222</v>
      </c>
      <c r="C183" s="7">
        <v>118</v>
      </c>
      <c r="D183" s="7">
        <v>30</v>
      </c>
      <c r="E183" s="7">
        <v>28</v>
      </c>
      <c r="F183" s="7">
        <v>30</v>
      </c>
      <c r="G183" s="7">
        <v>30</v>
      </c>
      <c r="H183" s="7">
        <v>30</v>
      </c>
      <c r="I183" s="4" t="s">
        <v>223</v>
      </c>
      <c r="J183" s="4">
        <v>180</v>
      </c>
      <c r="K183" s="4">
        <v>180</v>
      </c>
      <c r="L183" s="4">
        <v>180</v>
      </c>
      <c r="M183" s="4">
        <v>180</v>
      </c>
      <c r="N183" s="4">
        <v>180</v>
      </c>
      <c r="O183" s="4">
        <v>180</v>
      </c>
      <c r="P183" s="4" t="s">
        <v>202</v>
      </c>
    </row>
    <row r="184" spans="1:16" ht="67.5" customHeight="1" x14ac:dyDescent="0.25">
      <c r="A184" s="53" t="s">
        <v>224</v>
      </c>
      <c r="B184" s="10" t="s">
        <v>225</v>
      </c>
      <c r="C184" s="62">
        <f>D184+E184+F184+G184+H184</f>
        <v>3853</v>
      </c>
      <c r="D184" s="62">
        <v>300</v>
      </c>
      <c r="E184" s="62">
        <v>500</v>
      </c>
      <c r="F184" s="62">
        <v>1400</v>
      </c>
      <c r="G184" s="62">
        <v>834</v>
      </c>
      <c r="H184" s="62">
        <v>819</v>
      </c>
      <c r="I184" s="53" t="s">
        <v>228</v>
      </c>
      <c r="J184" s="53">
        <v>1</v>
      </c>
      <c r="K184" s="53" t="s">
        <v>229</v>
      </c>
      <c r="L184" s="53">
        <v>1</v>
      </c>
      <c r="M184" s="53">
        <v>1</v>
      </c>
      <c r="N184" s="53">
        <v>1</v>
      </c>
      <c r="O184" s="53">
        <v>1</v>
      </c>
      <c r="P184" s="53" t="s">
        <v>44</v>
      </c>
    </row>
    <row r="185" spans="1:16" ht="56.25" x14ac:dyDescent="0.25">
      <c r="A185" s="55"/>
      <c r="B185" s="22" t="s">
        <v>226</v>
      </c>
      <c r="C185" s="63"/>
      <c r="D185" s="63"/>
      <c r="E185" s="63"/>
      <c r="F185" s="63"/>
      <c r="G185" s="63"/>
      <c r="H185" s="63"/>
      <c r="I185" s="55"/>
      <c r="J185" s="55"/>
      <c r="K185" s="55"/>
      <c r="L185" s="55"/>
      <c r="M185" s="55"/>
      <c r="N185" s="55"/>
      <c r="O185" s="55"/>
      <c r="P185" s="55"/>
    </row>
    <row r="186" spans="1:16" ht="45" x14ac:dyDescent="0.25">
      <c r="A186" s="22"/>
      <c r="B186" s="8" t="s">
        <v>227</v>
      </c>
      <c r="C186" s="35"/>
      <c r="D186" s="35"/>
      <c r="E186" s="35"/>
      <c r="F186" s="35"/>
      <c r="G186" s="35"/>
      <c r="H186" s="35"/>
      <c r="I186" s="22"/>
      <c r="J186" s="22"/>
      <c r="K186" s="22"/>
      <c r="L186" s="22"/>
      <c r="M186" s="22"/>
      <c r="N186" s="22"/>
      <c r="O186" s="22"/>
      <c r="P186" s="22"/>
    </row>
    <row r="187" spans="1:16" ht="135" x14ac:dyDescent="0.25">
      <c r="A187" s="4">
        <v>5</v>
      </c>
      <c r="B187" s="8" t="s">
        <v>230</v>
      </c>
      <c r="C187" s="7">
        <f>E187+D187+F187+G187+H187</f>
        <v>424</v>
      </c>
      <c r="D187" s="7"/>
      <c r="E187" s="7">
        <v>112</v>
      </c>
      <c r="F187" s="7">
        <v>112</v>
      </c>
      <c r="G187" s="7">
        <v>100</v>
      </c>
      <c r="H187" s="7">
        <v>100</v>
      </c>
      <c r="I187" s="4" t="s">
        <v>231</v>
      </c>
      <c r="J187" s="4">
        <v>20</v>
      </c>
      <c r="K187" s="4"/>
      <c r="L187" s="4">
        <v>5</v>
      </c>
      <c r="M187" s="4">
        <v>5</v>
      </c>
      <c r="N187" s="4">
        <v>5</v>
      </c>
      <c r="O187" s="4">
        <v>5</v>
      </c>
      <c r="P187" s="4" t="s">
        <v>202</v>
      </c>
    </row>
    <row r="188" spans="1:16" ht="84" x14ac:dyDescent="0.25">
      <c r="A188" s="12">
        <v>5</v>
      </c>
      <c r="B188" s="12" t="s">
        <v>232</v>
      </c>
      <c r="C188" s="13">
        <f>D188+E188+F188+G188+H188</f>
        <v>2697.5</v>
      </c>
      <c r="D188" s="13">
        <f>D189+D190+D191+D195+D196+D197+D201</f>
        <v>1615</v>
      </c>
      <c r="E188" s="13">
        <f t="shared" ref="E188:H188" si="27">E189+E190+E191+E195+E196+E197+E201</f>
        <v>544.5</v>
      </c>
      <c r="F188" s="13">
        <f t="shared" si="27"/>
        <v>488</v>
      </c>
      <c r="G188" s="13">
        <f t="shared" si="27"/>
        <v>25</v>
      </c>
      <c r="H188" s="13">
        <f t="shared" si="27"/>
        <v>25</v>
      </c>
      <c r="I188" s="12"/>
      <c r="J188" s="12"/>
      <c r="K188" s="12"/>
      <c r="L188" s="12"/>
      <c r="M188" s="12"/>
      <c r="N188" s="12"/>
      <c r="O188" s="12"/>
      <c r="P188" s="12"/>
    </row>
    <row r="189" spans="1:16" ht="56.25" x14ac:dyDescent="0.25">
      <c r="A189" s="4" t="s">
        <v>233</v>
      </c>
      <c r="B189" s="5" t="s">
        <v>234</v>
      </c>
      <c r="C189" s="7">
        <f>D189+E189+F189+G189+H189</f>
        <v>15</v>
      </c>
      <c r="D189" s="7">
        <v>15</v>
      </c>
      <c r="E189" s="7"/>
      <c r="F189" s="7"/>
      <c r="G189" s="7"/>
      <c r="H189" s="7"/>
      <c r="I189" s="4" t="s">
        <v>235</v>
      </c>
      <c r="J189" s="4">
        <v>5</v>
      </c>
      <c r="K189" s="4">
        <v>5</v>
      </c>
      <c r="L189" s="4"/>
      <c r="M189" s="4"/>
      <c r="N189" s="4"/>
      <c r="O189" s="4"/>
      <c r="P189" s="4" t="s">
        <v>236</v>
      </c>
    </row>
    <row r="190" spans="1:16" ht="90" x14ac:dyDescent="0.25">
      <c r="A190" s="4" t="s">
        <v>237</v>
      </c>
      <c r="B190" s="5" t="s">
        <v>238</v>
      </c>
      <c r="C190" s="7">
        <f>D190+E190+F190+G190+H190</f>
        <v>125</v>
      </c>
      <c r="D190" s="7">
        <v>50</v>
      </c>
      <c r="E190" s="7">
        <v>25</v>
      </c>
      <c r="F190" s="7"/>
      <c r="G190" s="7">
        <v>25</v>
      </c>
      <c r="H190" s="7">
        <v>25</v>
      </c>
      <c r="I190" s="4" t="s">
        <v>239</v>
      </c>
      <c r="J190" s="4">
        <f>K190+L190+M190+N190+O190</f>
        <v>54</v>
      </c>
      <c r="K190" s="4">
        <v>26</v>
      </c>
      <c r="L190" s="4">
        <v>8</v>
      </c>
      <c r="M190" s="4"/>
      <c r="N190" s="4">
        <v>10</v>
      </c>
      <c r="O190" s="4">
        <v>10</v>
      </c>
      <c r="P190" s="4" t="s">
        <v>236</v>
      </c>
    </row>
    <row r="191" spans="1:16" ht="123.75" x14ac:dyDescent="0.25">
      <c r="A191" s="20" t="s">
        <v>240</v>
      </c>
      <c r="B191" s="23" t="s">
        <v>241</v>
      </c>
      <c r="C191" s="19">
        <f>D191+E191+F191+G191+H191</f>
        <v>1322.5</v>
      </c>
      <c r="D191" s="19">
        <f>D192+D193+D194</f>
        <v>600</v>
      </c>
      <c r="E191" s="19">
        <f t="shared" ref="E191:F191" si="28">E192+E193+E194</f>
        <v>284.5</v>
      </c>
      <c r="F191" s="19">
        <f t="shared" si="28"/>
        <v>438</v>
      </c>
      <c r="G191" s="19"/>
      <c r="H191" s="19"/>
      <c r="I191" s="20" t="s">
        <v>242</v>
      </c>
      <c r="J191" s="20">
        <v>15</v>
      </c>
      <c r="K191" s="20">
        <v>5</v>
      </c>
      <c r="L191" s="20">
        <v>5</v>
      </c>
      <c r="M191" s="20">
        <v>5</v>
      </c>
      <c r="N191" s="20"/>
      <c r="O191" s="20"/>
      <c r="P191" s="20" t="s">
        <v>236</v>
      </c>
    </row>
    <row r="192" spans="1:16" ht="67.5" x14ac:dyDescent="0.25">
      <c r="A192" s="4" t="s">
        <v>243</v>
      </c>
      <c r="B192" s="5" t="s">
        <v>244</v>
      </c>
      <c r="C192" s="6" t="s">
        <v>17</v>
      </c>
      <c r="D192" s="6"/>
      <c r="E192" s="6"/>
      <c r="F192" s="6"/>
      <c r="G192" s="4"/>
      <c r="H192" s="4"/>
      <c r="I192" s="4" t="s">
        <v>245</v>
      </c>
      <c r="J192" s="4"/>
      <c r="K192" s="4"/>
      <c r="L192" s="4"/>
      <c r="M192" s="4"/>
      <c r="N192" s="4"/>
      <c r="O192" s="4"/>
      <c r="P192" s="4" t="s">
        <v>236</v>
      </c>
    </row>
    <row r="193" spans="1:16" ht="135" x14ac:dyDescent="0.25">
      <c r="A193" s="4" t="s">
        <v>246</v>
      </c>
      <c r="B193" s="5" t="s">
        <v>247</v>
      </c>
      <c r="C193" s="7">
        <f>D193+E193+F193+G193+H193</f>
        <v>150</v>
      </c>
      <c r="D193" s="7">
        <v>100</v>
      </c>
      <c r="E193" s="7">
        <v>50</v>
      </c>
      <c r="F193" s="7"/>
      <c r="G193" s="7"/>
      <c r="H193" s="7"/>
      <c r="I193" s="4" t="s">
        <v>248</v>
      </c>
      <c r="J193" s="4">
        <v>4</v>
      </c>
      <c r="K193" s="4">
        <v>2</v>
      </c>
      <c r="L193" s="4">
        <v>2</v>
      </c>
      <c r="M193" s="4"/>
      <c r="N193" s="4"/>
      <c r="O193" s="4"/>
      <c r="P193" s="4" t="s">
        <v>236</v>
      </c>
    </row>
    <row r="194" spans="1:16" ht="123.75" x14ac:dyDescent="0.25">
      <c r="A194" s="4" t="s">
        <v>249</v>
      </c>
      <c r="B194" s="5" t="s">
        <v>250</v>
      </c>
      <c r="C194" s="7">
        <f>D194+E194+F194+G194+H194</f>
        <v>1172.5</v>
      </c>
      <c r="D194" s="7">
        <v>500</v>
      </c>
      <c r="E194" s="7">
        <v>234.5</v>
      </c>
      <c r="F194" s="7">
        <v>438</v>
      </c>
      <c r="G194" s="7"/>
      <c r="H194" s="7"/>
      <c r="I194" s="4" t="s">
        <v>251</v>
      </c>
      <c r="J194" s="4">
        <v>25</v>
      </c>
      <c r="K194" s="4">
        <v>10</v>
      </c>
      <c r="L194" s="4">
        <v>5</v>
      </c>
      <c r="M194" s="4">
        <v>10</v>
      </c>
      <c r="N194" s="4"/>
      <c r="O194" s="4"/>
      <c r="P194" s="4" t="s">
        <v>236</v>
      </c>
    </row>
    <row r="195" spans="1:16" ht="168.75" x14ac:dyDescent="0.25">
      <c r="A195" s="4" t="s">
        <v>252</v>
      </c>
      <c r="B195" s="5" t="s">
        <v>253</v>
      </c>
      <c r="C195" s="7">
        <f>D195+E195+F195+G195+H195</f>
        <v>125</v>
      </c>
      <c r="D195" s="7">
        <v>50</v>
      </c>
      <c r="E195" s="7">
        <v>25</v>
      </c>
      <c r="F195" s="7">
        <v>50</v>
      </c>
      <c r="G195" s="7"/>
      <c r="H195" s="7"/>
      <c r="I195" s="4" t="s">
        <v>254</v>
      </c>
      <c r="J195" s="4">
        <v>22</v>
      </c>
      <c r="K195" s="4">
        <v>10</v>
      </c>
      <c r="L195" s="4">
        <v>10</v>
      </c>
      <c r="M195" s="4">
        <v>2</v>
      </c>
      <c r="N195" s="4"/>
      <c r="O195" s="4"/>
      <c r="P195" s="4" t="s">
        <v>236</v>
      </c>
    </row>
    <row r="196" spans="1:16" ht="78.75" x14ac:dyDescent="0.25">
      <c r="A196" s="20" t="s">
        <v>255</v>
      </c>
      <c r="B196" s="23" t="s">
        <v>256</v>
      </c>
      <c r="C196" s="21" t="s">
        <v>17</v>
      </c>
      <c r="D196" s="21"/>
      <c r="E196" s="21"/>
      <c r="F196" s="21"/>
      <c r="G196" s="20"/>
      <c r="H196" s="20"/>
      <c r="I196" s="20" t="s">
        <v>257</v>
      </c>
      <c r="J196" s="20"/>
      <c r="K196" s="20"/>
      <c r="L196" s="20"/>
      <c r="M196" s="20"/>
      <c r="N196" s="20"/>
      <c r="O196" s="20"/>
      <c r="P196" s="20" t="s">
        <v>236</v>
      </c>
    </row>
    <row r="197" spans="1:16" ht="67.5" x14ac:dyDescent="0.25">
      <c r="A197" s="52" t="s">
        <v>258</v>
      </c>
      <c r="B197" s="10" t="s">
        <v>259</v>
      </c>
      <c r="C197" s="58">
        <f>D197+E197+F197+G197+H197</f>
        <v>50</v>
      </c>
      <c r="D197" s="49">
        <v>50</v>
      </c>
      <c r="E197" s="49"/>
      <c r="F197" s="49"/>
      <c r="G197" s="49"/>
      <c r="H197" s="49"/>
      <c r="I197" s="45" t="s">
        <v>257</v>
      </c>
      <c r="J197" s="45"/>
      <c r="K197" s="45"/>
      <c r="L197" s="45"/>
      <c r="M197" s="45"/>
      <c r="N197" s="45"/>
      <c r="O197" s="45"/>
      <c r="P197" s="45" t="s">
        <v>236</v>
      </c>
    </row>
    <row r="198" spans="1:16" ht="90" x14ac:dyDescent="0.25">
      <c r="A198" s="52"/>
      <c r="B198" s="11" t="s">
        <v>260</v>
      </c>
      <c r="C198" s="58"/>
      <c r="D198" s="49"/>
      <c r="E198" s="49"/>
      <c r="F198" s="49"/>
      <c r="G198" s="49"/>
      <c r="H198" s="49"/>
      <c r="I198" s="45"/>
      <c r="J198" s="45"/>
      <c r="K198" s="45"/>
      <c r="L198" s="45"/>
      <c r="M198" s="45"/>
      <c r="N198" s="45"/>
      <c r="O198" s="45"/>
      <c r="P198" s="45"/>
    </row>
    <row r="199" spans="1:16" ht="191.25" x14ac:dyDescent="0.25">
      <c r="A199" s="52"/>
      <c r="B199" s="11" t="s">
        <v>261</v>
      </c>
      <c r="C199" s="58"/>
      <c r="D199" s="49"/>
      <c r="E199" s="49"/>
      <c r="F199" s="49"/>
      <c r="G199" s="49"/>
      <c r="H199" s="49"/>
      <c r="I199" s="45"/>
      <c r="J199" s="45"/>
      <c r="K199" s="45"/>
      <c r="L199" s="45"/>
      <c r="M199" s="45"/>
      <c r="N199" s="45"/>
      <c r="O199" s="45"/>
      <c r="P199" s="45"/>
    </row>
    <row r="200" spans="1:16" ht="56.25" x14ac:dyDescent="0.25">
      <c r="A200" s="52"/>
      <c r="B200" s="8" t="s">
        <v>262</v>
      </c>
      <c r="C200" s="58"/>
      <c r="D200" s="49"/>
      <c r="E200" s="49"/>
      <c r="F200" s="49"/>
      <c r="G200" s="49"/>
      <c r="H200" s="49"/>
      <c r="I200" s="45"/>
      <c r="J200" s="45"/>
      <c r="K200" s="45"/>
      <c r="L200" s="45"/>
      <c r="M200" s="45"/>
      <c r="N200" s="45"/>
      <c r="O200" s="45"/>
      <c r="P200" s="45"/>
    </row>
    <row r="201" spans="1:16" ht="56.25" x14ac:dyDescent="0.25">
      <c r="A201" s="4" t="s">
        <v>263</v>
      </c>
      <c r="B201" s="8" t="s">
        <v>264</v>
      </c>
      <c r="C201" s="7">
        <f>D201+E201+F201+G201+H201</f>
        <v>1060</v>
      </c>
      <c r="D201" s="7">
        <f>D202+D203+D204+D212</f>
        <v>850</v>
      </c>
      <c r="E201" s="7">
        <f t="shared" ref="E201" si="29">E202+E203+E204+E212</f>
        <v>210</v>
      </c>
      <c r="F201" s="7"/>
      <c r="G201" s="7"/>
      <c r="H201" s="7"/>
      <c r="I201" s="4" t="s">
        <v>257</v>
      </c>
      <c r="J201" s="4"/>
      <c r="K201" s="4"/>
      <c r="L201" s="4"/>
      <c r="M201" s="4"/>
      <c r="N201" s="4"/>
      <c r="O201" s="4"/>
      <c r="P201" s="4" t="s">
        <v>236</v>
      </c>
    </row>
    <row r="202" spans="1:16" ht="56.25" x14ac:dyDescent="0.25">
      <c r="A202" s="4" t="s">
        <v>265</v>
      </c>
      <c r="B202" s="5" t="s">
        <v>266</v>
      </c>
      <c r="C202" s="6" t="s">
        <v>17</v>
      </c>
      <c r="D202" s="6"/>
      <c r="E202" s="6"/>
      <c r="F202" s="6"/>
      <c r="G202" s="4"/>
      <c r="H202" s="4"/>
      <c r="I202" s="4" t="s">
        <v>267</v>
      </c>
      <c r="J202" s="4"/>
      <c r="K202" s="4"/>
      <c r="L202" s="4"/>
      <c r="M202" s="4"/>
      <c r="N202" s="4"/>
      <c r="O202" s="4"/>
      <c r="P202" s="4" t="s">
        <v>236</v>
      </c>
    </row>
    <row r="203" spans="1:16" ht="90" x14ac:dyDescent="0.25">
      <c r="A203" s="4" t="s">
        <v>268</v>
      </c>
      <c r="B203" s="10" t="s">
        <v>269</v>
      </c>
      <c r="C203" s="6" t="s">
        <v>17</v>
      </c>
      <c r="D203" s="6"/>
      <c r="E203" s="6"/>
      <c r="F203" s="6"/>
      <c r="G203" s="4"/>
      <c r="H203" s="4"/>
      <c r="I203" s="4" t="s">
        <v>257</v>
      </c>
      <c r="J203" s="4"/>
      <c r="K203" s="4"/>
      <c r="L203" s="4"/>
      <c r="M203" s="4"/>
      <c r="N203" s="4"/>
      <c r="O203" s="4"/>
      <c r="P203" s="4" t="s">
        <v>236</v>
      </c>
    </row>
    <row r="204" spans="1:16" ht="78.75" x14ac:dyDescent="0.25">
      <c r="A204" s="53" t="s">
        <v>270</v>
      </c>
      <c r="B204" s="10" t="s">
        <v>271</v>
      </c>
      <c r="C204" s="59" t="s">
        <v>17</v>
      </c>
      <c r="D204" s="40"/>
      <c r="E204" s="40"/>
      <c r="F204" s="40"/>
      <c r="G204" s="10"/>
      <c r="H204" s="10"/>
      <c r="I204" s="53" t="s">
        <v>272</v>
      </c>
      <c r="J204" s="10"/>
      <c r="K204" s="10"/>
      <c r="L204" s="10"/>
      <c r="M204" s="10"/>
      <c r="N204" s="10"/>
      <c r="O204" s="10"/>
      <c r="P204" s="53" t="s">
        <v>236</v>
      </c>
    </row>
    <row r="205" spans="1:16" ht="236.25" x14ac:dyDescent="0.25">
      <c r="A205" s="54"/>
      <c r="B205" s="11" t="s">
        <v>273</v>
      </c>
      <c r="C205" s="60"/>
      <c r="D205" s="41"/>
      <c r="E205" s="41"/>
      <c r="F205" s="41"/>
      <c r="G205" s="11"/>
      <c r="H205" s="11"/>
      <c r="I205" s="54"/>
      <c r="J205" s="11"/>
      <c r="K205" s="11"/>
      <c r="L205" s="11"/>
      <c r="M205" s="11"/>
      <c r="N205" s="11"/>
      <c r="O205" s="11"/>
      <c r="P205" s="54"/>
    </row>
    <row r="206" spans="1:16" ht="56.25" x14ac:dyDescent="0.25">
      <c r="A206" s="54"/>
      <c r="B206" s="11" t="s">
        <v>274</v>
      </c>
      <c r="C206" s="60"/>
      <c r="D206" s="41"/>
      <c r="E206" s="41"/>
      <c r="F206" s="41"/>
      <c r="G206" s="11"/>
      <c r="H206" s="11"/>
      <c r="I206" s="54"/>
      <c r="J206" s="11"/>
      <c r="K206" s="11"/>
      <c r="L206" s="11"/>
      <c r="M206" s="11"/>
      <c r="N206" s="11"/>
      <c r="O206" s="11"/>
      <c r="P206" s="54"/>
    </row>
    <row r="207" spans="1:16" ht="112.5" x14ac:dyDescent="0.25">
      <c r="A207" s="54"/>
      <c r="B207" s="11" t="s">
        <v>275</v>
      </c>
      <c r="C207" s="60"/>
      <c r="D207" s="41"/>
      <c r="E207" s="41"/>
      <c r="F207" s="41"/>
      <c r="G207" s="11"/>
      <c r="H207" s="11"/>
      <c r="I207" s="54"/>
      <c r="J207" s="11"/>
      <c r="K207" s="11"/>
      <c r="L207" s="11"/>
      <c r="M207" s="11"/>
      <c r="N207" s="11"/>
      <c r="O207" s="11"/>
      <c r="P207" s="54"/>
    </row>
    <row r="208" spans="1:16" ht="56.25" x14ac:dyDescent="0.25">
      <c r="A208" s="55"/>
      <c r="B208" s="22" t="s">
        <v>276</v>
      </c>
      <c r="C208" s="61"/>
      <c r="D208" s="42"/>
      <c r="E208" s="42"/>
      <c r="F208" s="42"/>
      <c r="G208" s="22"/>
      <c r="H208" s="22"/>
      <c r="I208" s="55"/>
      <c r="J208" s="22"/>
      <c r="K208" s="22"/>
      <c r="L208" s="22"/>
      <c r="M208" s="22"/>
      <c r="N208" s="22"/>
      <c r="O208" s="22"/>
      <c r="P208" s="55"/>
    </row>
    <row r="209" spans="1:16" ht="56.25" x14ac:dyDescent="0.25">
      <c r="A209" s="31"/>
      <c r="B209" s="31" t="s">
        <v>277</v>
      </c>
      <c r="C209" s="44"/>
      <c r="D209" s="44"/>
      <c r="E209" s="44"/>
      <c r="F209" s="44"/>
      <c r="G209" s="31"/>
      <c r="H209" s="31"/>
      <c r="I209" s="31"/>
      <c r="J209" s="31"/>
      <c r="K209" s="31"/>
      <c r="L209" s="31"/>
      <c r="M209" s="31"/>
      <c r="N209" s="31"/>
      <c r="O209" s="31"/>
      <c r="P209" s="31"/>
    </row>
    <row r="210" spans="1:16" ht="56.25" x14ac:dyDescent="0.25">
      <c r="A210" s="10"/>
      <c r="B210" s="10" t="s">
        <v>278</v>
      </c>
      <c r="C210" s="40"/>
      <c r="D210" s="40"/>
      <c r="E210" s="40"/>
      <c r="F210" s="40"/>
      <c r="G210" s="10"/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1:16" ht="90" x14ac:dyDescent="0.25">
      <c r="A211" s="30"/>
      <c r="B211" s="30" t="s">
        <v>279</v>
      </c>
      <c r="C211" s="42"/>
      <c r="D211" s="42"/>
      <c r="E211" s="42"/>
      <c r="F211" s="42"/>
      <c r="G211" s="30"/>
      <c r="H211" s="30"/>
      <c r="I211" s="30"/>
      <c r="J211" s="30"/>
      <c r="K211" s="30"/>
      <c r="L211" s="30"/>
      <c r="M211" s="30"/>
      <c r="N211" s="30"/>
      <c r="O211" s="30"/>
      <c r="P211" s="30"/>
    </row>
    <row r="212" spans="1:16" ht="22.5" x14ac:dyDescent="0.25">
      <c r="A212" s="45" t="s">
        <v>280</v>
      </c>
      <c r="B212" s="50" t="s">
        <v>281</v>
      </c>
      <c r="C212" s="49">
        <f>D212+E212+F212+G212+H212</f>
        <v>1060</v>
      </c>
      <c r="D212" s="49">
        <v>850</v>
      </c>
      <c r="E212" s="49">
        <v>210</v>
      </c>
      <c r="F212" s="49"/>
      <c r="G212" s="49"/>
      <c r="H212" s="49"/>
      <c r="I212" s="4" t="s">
        <v>282</v>
      </c>
      <c r="J212" s="4">
        <v>4</v>
      </c>
      <c r="K212" s="4">
        <v>3</v>
      </c>
      <c r="L212" s="4">
        <v>1</v>
      </c>
      <c r="M212" s="45"/>
      <c r="N212" s="45"/>
      <c r="O212" s="45"/>
      <c r="P212" s="45" t="s">
        <v>236</v>
      </c>
    </row>
    <row r="213" spans="1:16" ht="195" customHeight="1" x14ac:dyDescent="0.25">
      <c r="A213" s="45"/>
      <c r="B213" s="51"/>
      <c r="C213" s="49"/>
      <c r="D213" s="49"/>
      <c r="E213" s="49"/>
      <c r="F213" s="49"/>
      <c r="G213" s="49"/>
      <c r="H213" s="49"/>
      <c r="I213" s="4" t="s">
        <v>283</v>
      </c>
      <c r="J213" s="4">
        <v>21</v>
      </c>
      <c r="K213" s="4">
        <v>11</v>
      </c>
      <c r="L213" s="4">
        <v>10</v>
      </c>
      <c r="M213" s="45"/>
      <c r="N213" s="45"/>
      <c r="O213" s="45"/>
      <c r="P213" s="45"/>
    </row>
    <row r="214" spans="1:16" ht="72.75" customHeight="1" x14ac:dyDescent="0.25">
      <c r="A214" s="12">
        <v>6</v>
      </c>
      <c r="B214" s="12" t="s">
        <v>284</v>
      </c>
      <c r="C214" s="13">
        <f>D214+E214+F214+G214+H214</f>
        <v>475</v>
      </c>
      <c r="D214" s="13">
        <f>D215+D216+D217+D218</f>
        <v>100</v>
      </c>
      <c r="E214" s="13">
        <f t="shared" ref="E214:H214" si="30">E215+E216+E217+E218</f>
        <v>75</v>
      </c>
      <c r="F214" s="13">
        <f t="shared" si="30"/>
        <v>100</v>
      </c>
      <c r="G214" s="13">
        <f t="shared" si="30"/>
        <v>100</v>
      </c>
      <c r="H214" s="13">
        <f t="shared" si="30"/>
        <v>100</v>
      </c>
      <c r="I214" s="12"/>
      <c r="J214" s="12"/>
      <c r="K214" s="12"/>
      <c r="L214" s="12"/>
      <c r="M214" s="12"/>
      <c r="N214" s="12"/>
      <c r="O214" s="12"/>
      <c r="P214" s="12"/>
    </row>
    <row r="215" spans="1:16" ht="123.75" x14ac:dyDescent="0.25">
      <c r="A215" s="20" t="s">
        <v>285</v>
      </c>
      <c r="B215" s="23" t="s">
        <v>286</v>
      </c>
      <c r="C215" s="21" t="s">
        <v>17</v>
      </c>
      <c r="D215" s="21"/>
      <c r="E215" s="21"/>
      <c r="F215" s="21"/>
      <c r="G215" s="20"/>
      <c r="H215" s="20"/>
      <c r="I215" s="20" t="s">
        <v>287</v>
      </c>
      <c r="J215" s="20"/>
      <c r="K215" s="20"/>
      <c r="L215" s="20"/>
      <c r="M215" s="20"/>
      <c r="N215" s="20"/>
      <c r="O215" s="20"/>
      <c r="P215" s="20" t="s">
        <v>170</v>
      </c>
    </row>
    <row r="216" spans="1:16" ht="162" customHeight="1" x14ac:dyDescent="0.25">
      <c r="A216" s="4" t="s">
        <v>288</v>
      </c>
      <c r="B216" s="5" t="s">
        <v>289</v>
      </c>
      <c r="C216" s="6" t="s">
        <v>17</v>
      </c>
      <c r="D216" s="6"/>
      <c r="E216" s="6"/>
      <c r="F216" s="6"/>
      <c r="G216" s="4"/>
      <c r="H216" s="4"/>
      <c r="I216" s="4" t="s">
        <v>290</v>
      </c>
      <c r="J216" s="4"/>
      <c r="K216" s="4"/>
      <c r="L216" s="4"/>
      <c r="M216" s="4"/>
      <c r="N216" s="4"/>
      <c r="O216" s="4"/>
      <c r="P216" s="4" t="s">
        <v>202</v>
      </c>
    </row>
    <row r="217" spans="1:16" ht="92.25" customHeight="1" x14ac:dyDescent="0.25">
      <c r="A217" s="4" t="s">
        <v>291</v>
      </c>
      <c r="B217" s="5" t="s">
        <v>292</v>
      </c>
      <c r="C217" s="15" t="s">
        <v>293</v>
      </c>
      <c r="D217" s="6"/>
      <c r="E217" s="6"/>
      <c r="F217" s="6"/>
      <c r="G217" s="4"/>
      <c r="H217" s="4"/>
      <c r="I217" s="4" t="s">
        <v>294</v>
      </c>
      <c r="J217" s="4"/>
      <c r="K217" s="4"/>
      <c r="L217" s="4"/>
      <c r="M217" s="4"/>
      <c r="N217" s="4"/>
      <c r="O217" s="4"/>
      <c r="P217" s="4" t="s">
        <v>202</v>
      </c>
    </row>
    <row r="218" spans="1:16" ht="95.25" customHeight="1" x14ac:dyDescent="0.25">
      <c r="A218" s="4" t="s">
        <v>295</v>
      </c>
      <c r="B218" s="5" t="s">
        <v>296</v>
      </c>
      <c r="C218" s="7">
        <v>425</v>
      </c>
      <c r="D218" s="7">
        <v>100</v>
      </c>
      <c r="E218" s="7">
        <v>75</v>
      </c>
      <c r="F218" s="7">
        <v>100</v>
      </c>
      <c r="G218" s="7">
        <v>100</v>
      </c>
      <c r="H218" s="7">
        <v>100</v>
      </c>
      <c r="I218" s="4" t="s">
        <v>297</v>
      </c>
      <c r="J218" s="4">
        <f>K218+L218+M218+N218+O218</f>
        <v>95000</v>
      </c>
      <c r="K218" s="4">
        <v>20000</v>
      </c>
      <c r="L218" s="4">
        <v>15000</v>
      </c>
      <c r="M218" s="4">
        <v>20000</v>
      </c>
      <c r="N218" s="4">
        <v>20000</v>
      </c>
      <c r="O218" s="4">
        <v>20000</v>
      </c>
      <c r="P218" s="4" t="s">
        <v>202</v>
      </c>
    </row>
    <row r="219" spans="1:16" x14ac:dyDescent="0.25">
      <c r="A219" s="4"/>
      <c r="B219" s="4" t="s">
        <v>298</v>
      </c>
      <c r="C219" s="7">
        <f>D219+E219+F219+G219+H219</f>
        <v>513642.6</v>
      </c>
      <c r="D219" s="7">
        <f>D221+D222+D223+D224</f>
        <v>216684</v>
      </c>
      <c r="E219" s="7">
        <f t="shared" ref="E219:H219" si="31">E221+E222+E223+E224</f>
        <v>290258.59999999998</v>
      </c>
      <c r="F219" s="7">
        <f t="shared" si="31"/>
        <v>3700</v>
      </c>
      <c r="G219" s="7">
        <f t="shared" si="31"/>
        <v>1500</v>
      </c>
      <c r="H219" s="7">
        <f t="shared" si="31"/>
        <v>1500</v>
      </c>
      <c r="I219" s="4"/>
      <c r="J219" s="4"/>
      <c r="K219" s="4"/>
      <c r="L219" s="4"/>
      <c r="M219" s="4"/>
      <c r="N219" s="4"/>
      <c r="O219" s="4"/>
      <c r="P219" s="5"/>
    </row>
    <row r="220" spans="1:16" x14ac:dyDescent="0.25">
      <c r="A220" s="4"/>
      <c r="B220" s="5" t="s">
        <v>11</v>
      </c>
      <c r="C220" s="7"/>
      <c r="D220" s="7"/>
      <c r="E220" s="7"/>
      <c r="F220" s="7"/>
      <c r="G220" s="7"/>
      <c r="H220" s="7"/>
      <c r="I220" s="4"/>
      <c r="J220" s="4"/>
      <c r="K220" s="4"/>
      <c r="L220" s="4"/>
      <c r="M220" s="4"/>
      <c r="N220" s="4"/>
      <c r="O220" s="4"/>
      <c r="P220" s="5"/>
    </row>
    <row r="221" spans="1:16" x14ac:dyDescent="0.25">
      <c r="A221" s="4"/>
      <c r="B221" s="5" t="s">
        <v>12</v>
      </c>
      <c r="C221" s="7">
        <f>D221+E221+F221+G221+H221</f>
        <v>249537.8</v>
      </c>
      <c r="D221" s="7">
        <f>D13</f>
        <v>105706</v>
      </c>
      <c r="E221" s="7">
        <f t="shared" ref="E221" si="32">E13</f>
        <v>143831.79999999999</v>
      </c>
      <c r="F221" s="7"/>
      <c r="G221" s="7"/>
      <c r="H221" s="7"/>
      <c r="I221" s="4"/>
      <c r="J221" s="4"/>
      <c r="K221" s="4"/>
      <c r="L221" s="4"/>
      <c r="M221" s="4"/>
      <c r="N221" s="4"/>
      <c r="O221" s="4"/>
      <c r="P221" s="5"/>
    </row>
    <row r="222" spans="1:16" x14ac:dyDescent="0.25">
      <c r="A222" s="4"/>
      <c r="B222" s="5" t="s">
        <v>13</v>
      </c>
      <c r="C222" s="7">
        <f t="shared" ref="C222:C224" si="33">D222+E222+F222+G222+H222</f>
        <v>124768.9</v>
      </c>
      <c r="D222" s="7">
        <f>D14</f>
        <v>52853</v>
      </c>
      <c r="E222" s="7">
        <f t="shared" ref="E222" si="34">E14</f>
        <v>71915.899999999994</v>
      </c>
      <c r="F222" s="7"/>
      <c r="G222" s="7"/>
      <c r="H222" s="7"/>
      <c r="I222" s="5"/>
      <c r="J222" s="5"/>
      <c r="K222" s="5"/>
      <c r="L222" s="5"/>
      <c r="M222" s="5"/>
      <c r="N222" s="5"/>
      <c r="O222" s="5"/>
      <c r="P222" s="5"/>
    </row>
    <row r="223" spans="1:16" x14ac:dyDescent="0.25">
      <c r="A223" s="4"/>
      <c r="B223" s="5" t="s">
        <v>14</v>
      </c>
      <c r="C223" s="7">
        <f t="shared" si="33"/>
        <v>95932.4</v>
      </c>
      <c r="D223" s="7">
        <f>D15+D152+D164+D175+D188+D214</f>
        <v>14721.5</v>
      </c>
      <c r="E223" s="7">
        <f t="shared" ref="E223:H223" si="35">E15+E152+E164+E175+E188+E214</f>
        <v>74510.899999999994</v>
      </c>
      <c r="F223" s="7">
        <f t="shared" si="35"/>
        <v>3700</v>
      </c>
      <c r="G223" s="7">
        <f t="shared" si="35"/>
        <v>1500</v>
      </c>
      <c r="H223" s="7">
        <f t="shared" si="35"/>
        <v>1500</v>
      </c>
      <c r="I223" s="5"/>
      <c r="J223" s="5"/>
      <c r="K223" s="5"/>
      <c r="L223" s="5"/>
      <c r="M223" s="5"/>
      <c r="N223" s="5"/>
      <c r="O223" s="5"/>
      <c r="P223" s="5"/>
    </row>
    <row r="224" spans="1:16" ht="106.5" customHeight="1" x14ac:dyDescent="0.25">
      <c r="A224" s="4"/>
      <c r="B224" s="14" t="s">
        <v>15</v>
      </c>
      <c r="C224" s="7">
        <f t="shared" si="33"/>
        <v>43403.5</v>
      </c>
      <c r="D224" s="7">
        <f>D16</f>
        <v>43403.5</v>
      </c>
      <c r="E224" s="7"/>
      <c r="F224" s="7"/>
      <c r="G224" s="7"/>
      <c r="H224" s="7"/>
      <c r="I224" s="5"/>
      <c r="J224" s="5"/>
      <c r="K224" s="5"/>
      <c r="L224" s="5"/>
      <c r="M224" s="5"/>
      <c r="N224" s="5"/>
      <c r="O224" s="5"/>
      <c r="P224" s="5"/>
    </row>
    <row r="225" spans="1:16" ht="29.25" customHeight="1" x14ac:dyDescent="0.25">
      <c r="A225" s="2"/>
    </row>
    <row r="226" spans="1:16" s="33" customFormat="1" ht="45" customHeight="1" x14ac:dyDescent="0.25">
      <c r="A226" s="57" t="s">
        <v>312</v>
      </c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</row>
  </sheetData>
  <mergeCells count="120">
    <mergeCell ref="I25:I26"/>
    <mergeCell ref="A54:A58"/>
    <mergeCell ref="P54:P58"/>
    <mergeCell ref="A129:A132"/>
    <mergeCell ref="P129:P132"/>
    <mergeCell ref="A138:A148"/>
    <mergeCell ref="P138:P148"/>
    <mergeCell ref="A184:A185"/>
    <mergeCell ref="P184:P185"/>
    <mergeCell ref="I184:I185"/>
    <mergeCell ref="C184:C185"/>
    <mergeCell ref="D184:D185"/>
    <mergeCell ref="E184:E185"/>
    <mergeCell ref="F184:F185"/>
    <mergeCell ref="G184:G185"/>
    <mergeCell ref="H184:H185"/>
    <mergeCell ref="J184:J185"/>
    <mergeCell ref="K184:K185"/>
    <mergeCell ref="L184:L185"/>
    <mergeCell ref="N30:N31"/>
    <mergeCell ref="P30:P31"/>
    <mergeCell ref="G30:G31"/>
    <mergeCell ref="I30:I31"/>
    <mergeCell ref="J30:J31"/>
    <mergeCell ref="A226:P226"/>
    <mergeCell ref="A7:A9"/>
    <mergeCell ref="P197:P200"/>
    <mergeCell ref="J197:J200"/>
    <mergeCell ref="K197:K200"/>
    <mergeCell ref="L197:L200"/>
    <mergeCell ref="M197:M200"/>
    <mergeCell ref="O197:O200"/>
    <mergeCell ref="I197:I200"/>
    <mergeCell ref="C197:C200"/>
    <mergeCell ref="D197:D200"/>
    <mergeCell ref="E197:E200"/>
    <mergeCell ref="F197:F200"/>
    <mergeCell ref="G197:G200"/>
    <mergeCell ref="H197:H200"/>
    <mergeCell ref="H30:H31"/>
    <mergeCell ref="O30:O31"/>
    <mergeCell ref="H42:H45"/>
    <mergeCell ref="O42:O45"/>
    <mergeCell ref="A204:A208"/>
    <mergeCell ref="C204:C208"/>
    <mergeCell ref="I204:I208"/>
    <mergeCell ref="P204:P208"/>
    <mergeCell ref="P25:P26"/>
    <mergeCell ref="K30:K31"/>
    <mergeCell ref="L30:L31"/>
    <mergeCell ref="M30:M31"/>
    <mergeCell ref="N197:N200"/>
    <mergeCell ref="J42:J45"/>
    <mergeCell ref="K42:K45"/>
    <mergeCell ref="L42:L45"/>
    <mergeCell ref="M42:M45"/>
    <mergeCell ref="N42:N45"/>
    <mergeCell ref="P37:P39"/>
    <mergeCell ref="P32:P33"/>
    <mergeCell ref="M184:M185"/>
    <mergeCell ref="N184:N185"/>
    <mergeCell ref="O184:O185"/>
    <mergeCell ref="A115:A122"/>
    <mergeCell ref="P115:P122"/>
    <mergeCell ref="A123:A128"/>
    <mergeCell ref="P123:P128"/>
    <mergeCell ref="A98:A102"/>
    <mergeCell ref="P98:P102"/>
    <mergeCell ref="A103:A107"/>
    <mergeCell ref="P103:P107"/>
    <mergeCell ref="A108:A114"/>
    <mergeCell ref="P108:P114"/>
    <mergeCell ref="A72:A76"/>
    <mergeCell ref="P72:P76"/>
    <mergeCell ref="A93:A97"/>
    <mergeCell ref="P93:P97"/>
    <mergeCell ref="P77:P82"/>
    <mergeCell ref="A77:A82"/>
    <mergeCell ref="A60:A70"/>
    <mergeCell ref="P60:P64"/>
    <mergeCell ref="P66:P70"/>
    <mergeCell ref="A212:A213"/>
    <mergeCell ref="B212:B213"/>
    <mergeCell ref="C212:C213"/>
    <mergeCell ref="D212:D213"/>
    <mergeCell ref="E212:E213"/>
    <mergeCell ref="F212:F213"/>
    <mergeCell ref="A197:A200"/>
    <mergeCell ref="A134:A137"/>
    <mergeCell ref="P134:P137"/>
    <mergeCell ref="G212:G213"/>
    <mergeCell ref="M212:M213"/>
    <mergeCell ref="N212:N213"/>
    <mergeCell ref="P212:P213"/>
    <mergeCell ref="H212:H213"/>
    <mergeCell ref="O212:O213"/>
    <mergeCell ref="C42:C45"/>
    <mergeCell ref="D42:D45"/>
    <mergeCell ref="E42:E45"/>
    <mergeCell ref="F42:F45"/>
    <mergeCell ref="G42:G45"/>
    <mergeCell ref="I42:I45"/>
    <mergeCell ref="C30:C31"/>
    <mergeCell ref="D30:D31"/>
    <mergeCell ref="E30:E31"/>
    <mergeCell ref="F30:F31"/>
    <mergeCell ref="B7:B9"/>
    <mergeCell ref="P7:P9"/>
    <mergeCell ref="C8:C9"/>
    <mergeCell ref="I8:I9"/>
    <mergeCell ref="J8:J9"/>
    <mergeCell ref="K8:O8"/>
    <mergeCell ref="L1:P1"/>
    <mergeCell ref="L2:P2"/>
    <mergeCell ref="L3:P3"/>
    <mergeCell ref="A4:P4"/>
    <mergeCell ref="A5:P5"/>
    <mergeCell ref="C7:H7"/>
    <mergeCell ref="D8:H8"/>
    <mergeCell ref="I7:O7"/>
  </mergeCells>
  <hyperlinks>
    <hyperlink ref="B16" r:id="rId1" display="garantf1://16203370.0/"/>
    <hyperlink ref="C47" r:id="rId2" display="garantf1://16237755.1000/"/>
    <hyperlink ref="B59" r:id="rId3" display="garantf1://16203370.0/"/>
    <hyperlink ref="B65" r:id="rId4" display="garantf1://16203370.0/"/>
    <hyperlink ref="B71" r:id="rId5" display="garantf1://16203370.0/"/>
    <hyperlink ref="B82" r:id="rId6" display="garantf1://16203370.0/"/>
    <hyperlink ref="B97" r:id="rId7" display="garantf1://16203370.0/"/>
    <hyperlink ref="B102" r:id="rId8" display="garantf1://16203370.0/"/>
    <hyperlink ref="B113" r:id="rId9" display="garantf1://16203370.0/"/>
    <hyperlink ref="B127" r:id="rId10" display="garantf1://16203370.0/"/>
    <hyperlink ref="B133" r:id="rId11" display="garantf1://16203370.0/"/>
    <hyperlink ref="B134" r:id="rId12" display="garantf1://1205770.9815/"/>
    <hyperlink ref="B166" r:id="rId13" display="garantf1://10064504.0/"/>
    <hyperlink ref="C217" r:id="rId14" display="garantf1://16244468.1000/"/>
    <hyperlink ref="B224" r:id="rId15" display="garantf1://16203370.0/"/>
  </hyperlinks>
  <pageMargins left="0.78740157480314965" right="0.39370078740157483" top="0.78740157480314965" bottom="0.78740157480314965" header="0.31496062992125984" footer="0.31496062992125984"/>
  <pageSetup paperSize="9" scale="80" fitToHeight="0"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2012-11-12T06:05:14Z</dcterms:modified>
</cp:coreProperties>
</file>